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LEVOVO\Desktop\"/>
    </mc:Choice>
  </mc:AlternateContent>
  <bookViews>
    <workbookView xWindow="0" yWindow="0" windowWidth="21600" windowHeight="9840" tabRatio="932" firstSheet="3" activeTab="16"/>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分行业“四上”单位退库情况" sheetId="18" r:id="rId16"/>
    <sheet name="分行业四上单位入库台账" sheetId="15" r:id="rId17"/>
    <sheet name=" " sheetId="16" r:id="rId18"/>
  </sheets>
  <calcPr calcId="152511"/>
</workbook>
</file>

<file path=xl/calcChain.xml><?xml version="1.0" encoding="utf-8"?>
<calcChain xmlns="http://schemas.openxmlformats.org/spreadsheetml/2006/main">
  <c r="J21" i="3" l="1"/>
  <c r="B7" i="7" l="1"/>
  <c r="B8" i="7"/>
  <c r="B9" i="7"/>
  <c r="B10" i="7"/>
  <c r="B11" i="7"/>
  <c r="B12" i="7"/>
  <c r="B6" i="7"/>
  <c r="C48" i="4" l="1"/>
  <c r="C38" i="4"/>
  <c r="C17" i="4"/>
  <c r="C7" i="4"/>
  <c r="F6" i="20"/>
  <c r="B4" i="18" l="1"/>
  <c r="C4" i="18"/>
  <c r="B5" i="7" l="1"/>
  <c r="D3" i="21"/>
  <c r="D4" i="21"/>
  <c r="D5" i="21"/>
  <c r="D6" i="21"/>
  <c r="D7" i="21"/>
  <c r="D2" i="21"/>
  <c r="S26" i="16" l="1"/>
  <c r="R27" i="3" s="1"/>
  <c r="P26" i="16"/>
  <c r="O27" i="3" s="1"/>
  <c r="M26" i="16"/>
  <c r="L27" i="3" s="1"/>
  <c r="J26" i="16"/>
  <c r="I27" i="3" s="1"/>
  <c r="G26" i="16"/>
  <c r="F27" i="3" s="1"/>
  <c r="D26" i="16"/>
  <c r="C27" i="3" s="1"/>
  <c r="S25" i="16"/>
  <c r="R26" i="3" s="1"/>
  <c r="P25" i="16"/>
  <c r="O26" i="3" s="1"/>
  <c r="M25" i="16"/>
  <c r="J25" i="16"/>
  <c r="I26" i="3" s="1"/>
  <c r="G25" i="16"/>
  <c r="F26" i="3" s="1"/>
  <c r="D25" i="16"/>
  <c r="C26" i="3" s="1"/>
  <c r="S24" i="16"/>
  <c r="R25" i="3" s="1"/>
  <c r="P24" i="16"/>
  <c r="O25" i="3" s="1"/>
  <c r="M24" i="16"/>
  <c r="L25" i="3" s="1"/>
  <c r="J24" i="16"/>
  <c r="I25" i="3" s="1"/>
  <c r="G24" i="16"/>
  <c r="D24" i="16"/>
  <c r="C25" i="3" s="1"/>
  <c r="S23" i="16"/>
  <c r="R24" i="3" s="1"/>
  <c r="P23" i="16"/>
  <c r="O24" i="3" s="1"/>
  <c r="M23" i="16"/>
  <c r="L24" i="3" s="1"/>
  <c r="J23" i="16"/>
  <c r="I24" i="3" s="1"/>
  <c r="G23" i="16"/>
  <c r="F24" i="3" s="1"/>
  <c r="D23" i="16"/>
  <c r="C24" i="3" s="1"/>
  <c r="S22" i="16"/>
  <c r="R23" i="3" s="1"/>
  <c r="P22" i="16"/>
  <c r="O23" i="3" s="1"/>
  <c r="M22" i="16"/>
  <c r="L23" i="3" s="1"/>
  <c r="J22" i="16"/>
  <c r="I23" i="3" s="1"/>
  <c r="G22" i="16"/>
  <c r="F23" i="3" s="1"/>
  <c r="D22" i="16"/>
  <c r="C23" i="3" s="1"/>
  <c r="S21" i="16"/>
  <c r="R22" i="3" s="1"/>
  <c r="P21" i="16"/>
  <c r="O22" i="3" s="1"/>
  <c r="M21" i="16"/>
  <c r="L22" i="3" s="1"/>
  <c r="J21" i="16"/>
  <c r="I22" i="3" s="1"/>
  <c r="G21" i="16"/>
  <c r="F22" i="3" s="1"/>
  <c r="D21" i="16"/>
  <c r="C22" i="3" s="1"/>
  <c r="S20" i="16"/>
  <c r="R21" i="3" s="1"/>
  <c r="P20" i="16"/>
  <c r="O21" i="3" s="1"/>
  <c r="M20" i="16"/>
  <c r="L21" i="3" s="1"/>
  <c r="J20" i="16"/>
  <c r="I21" i="3" s="1"/>
  <c r="G20" i="16"/>
  <c r="D20" i="16"/>
  <c r="C21" i="3" s="1"/>
  <c r="S19" i="16"/>
  <c r="R20" i="3" s="1"/>
  <c r="P19" i="16"/>
  <c r="O20" i="3" s="1"/>
  <c r="M19" i="16"/>
  <c r="L20" i="3" s="1"/>
  <c r="J19" i="16"/>
  <c r="I20" i="3" s="1"/>
  <c r="G19" i="16"/>
  <c r="F20" i="3" s="1"/>
  <c r="D19" i="16"/>
  <c r="C20" i="3" s="1"/>
  <c r="S18" i="16"/>
  <c r="R19" i="3" s="1"/>
  <c r="P18" i="16"/>
  <c r="O19" i="3" s="1"/>
  <c r="M18" i="16"/>
  <c r="L19" i="3" s="1"/>
  <c r="J18" i="16"/>
  <c r="I19" i="3" s="1"/>
  <c r="G18" i="16"/>
  <c r="F19" i="3" s="1"/>
  <c r="D18" i="16"/>
  <c r="C19" i="3" s="1"/>
  <c r="S17" i="16"/>
  <c r="R18" i="3" s="1"/>
  <c r="P17" i="16"/>
  <c r="O18" i="3" s="1"/>
  <c r="M17" i="16"/>
  <c r="L18" i="3" s="1"/>
  <c r="J17" i="16"/>
  <c r="I18" i="3" s="1"/>
  <c r="G17" i="16"/>
  <c r="F18" i="3" s="1"/>
  <c r="D17" i="16"/>
  <c r="C18" i="3" s="1"/>
  <c r="S16" i="16"/>
  <c r="R17" i="3" s="1"/>
  <c r="P16" i="16"/>
  <c r="O17" i="3" s="1"/>
  <c r="M16" i="16"/>
  <c r="L17" i="3" s="1"/>
  <c r="M22" i="3" s="1"/>
  <c r="J16" i="16"/>
  <c r="I17" i="3" s="1"/>
  <c r="G16" i="16"/>
  <c r="F17" i="3" s="1"/>
  <c r="D16" i="16"/>
  <c r="C17" i="3" s="1"/>
  <c r="S15" i="16"/>
  <c r="R16" i="3" s="1"/>
  <c r="P15" i="16"/>
  <c r="O16" i="3" s="1"/>
  <c r="M15" i="16"/>
  <c r="L16" i="3" s="1"/>
  <c r="J15" i="16"/>
  <c r="I16" i="3" s="1"/>
  <c r="G15" i="16"/>
  <c r="F16" i="3" s="1"/>
  <c r="D15" i="16"/>
  <c r="C16" i="3" s="1"/>
  <c r="S14" i="16"/>
  <c r="R15" i="3" s="1"/>
  <c r="P14" i="16"/>
  <c r="M14" i="16"/>
  <c r="L15" i="3" s="1"/>
  <c r="J14" i="16"/>
  <c r="I15" i="3" s="1"/>
  <c r="G14" i="16"/>
  <c r="F15" i="3" s="1"/>
  <c r="D14" i="16"/>
  <c r="C15" i="3" s="1"/>
  <c r="S13" i="16"/>
  <c r="R14" i="3" s="1"/>
  <c r="P13" i="16"/>
  <c r="O14" i="3" s="1"/>
  <c r="M13" i="16"/>
  <c r="J13" i="16"/>
  <c r="I14" i="3" s="1"/>
  <c r="G13" i="16"/>
  <c r="F14" i="3" s="1"/>
  <c r="D13" i="16"/>
  <c r="C14" i="3" s="1"/>
  <c r="S12" i="16"/>
  <c r="R13" i="3" s="1"/>
  <c r="P12" i="16"/>
  <c r="O13" i="3" s="1"/>
  <c r="M12" i="16"/>
  <c r="L13" i="3" s="1"/>
  <c r="J12" i="16"/>
  <c r="I13" i="3" s="1"/>
  <c r="G12" i="16"/>
  <c r="D12" i="16"/>
  <c r="C13" i="3" s="1"/>
  <c r="S11" i="16"/>
  <c r="R12" i="3" s="1"/>
  <c r="P11" i="16"/>
  <c r="O12" i="3" s="1"/>
  <c r="M11" i="16"/>
  <c r="L12" i="3" s="1"/>
  <c r="J11" i="16"/>
  <c r="I12" i="3" s="1"/>
  <c r="G11" i="16"/>
  <c r="F12" i="3" s="1"/>
  <c r="D11" i="16"/>
  <c r="C12" i="3" s="1"/>
  <c r="S10" i="16"/>
  <c r="R11" i="3" s="1"/>
  <c r="P10" i="16"/>
  <c r="O11" i="3" s="1"/>
  <c r="M10" i="16"/>
  <c r="L11" i="3" s="1"/>
  <c r="J10" i="16"/>
  <c r="I11" i="3" s="1"/>
  <c r="G10" i="16"/>
  <c r="F11" i="3" s="1"/>
  <c r="D10" i="16"/>
  <c r="C11" i="3" s="1"/>
  <c r="S9" i="16"/>
  <c r="R10" i="3" s="1"/>
  <c r="P9" i="16"/>
  <c r="O10" i="3" s="1"/>
  <c r="M9" i="16"/>
  <c r="L10" i="3" s="1"/>
  <c r="J9" i="16"/>
  <c r="I10" i="3" s="1"/>
  <c r="G9" i="16"/>
  <c r="F10" i="3" s="1"/>
  <c r="D9" i="16"/>
  <c r="C10" i="3" s="1"/>
  <c r="S8" i="16"/>
  <c r="R9" i="3" s="1"/>
  <c r="P8" i="16"/>
  <c r="O9" i="3" s="1"/>
  <c r="M8" i="16"/>
  <c r="L9" i="3" s="1"/>
  <c r="J8" i="16"/>
  <c r="I9" i="3" s="1"/>
  <c r="G8" i="16"/>
  <c r="D8" i="16"/>
  <c r="C9" i="3" s="1"/>
  <c r="S7" i="16"/>
  <c r="R8" i="3" s="1"/>
  <c r="P7" i="16"/>
  <c r="O8" i="3" s="1"/>
  <c r="M7" i="16"/>
  <c r="L8" i="3" s="1"/>
  <c r="J7" i="16"/>
  <c r="I8" i="3" s="1"/>
  <c r="G7" i="16"/>
  <c r="F8" i="3" s="1"/>
  <c r="D7" i="16"/>
  <c r="C8" i="3" s="1"/>
  <c r="S6" i="16"/>
  <c r="R7" i="3" s="1"/>
  <c r="P6" i="16"/>
  <c r="O7" i="3" s="1"/>
  <c r="M6" i="16"/>
  <c r="J6" i="16"/>
  <c r="I7" i="3" s="1"/>
  <c r="G6" i="16"/>
  <c r="F7" i="3" s="1"/>
  <c r="D6" i="16"/>
  <c r="C7" i="3" s="1"/>
  <c r="S5" i="16"/>
  <c r="R6" i="3" s="1"/>
  <c r="P5" i="16"/>
  <c r="O6" i="3" s="1"/>
  <c r="M5" i="16"/>
  <c r="L6" i="3" s="1"/>
  <c r="J5" i="16"/>
  <c r="I6" i="3" s="1"/>
  <c r="G5" i="16"/>
  <c r="F6" i="3" s="1"/>
  <c r="D5" i="16"/>
  <c r="C6" i="3" s="1"/>
  <c r="B54" i="15"/>
  <c r="H12" i="19" s="1"/>
  <c r="B53" i="15"/>
  <c r="H11" i="19" s="1"/>
  <c r="B52" i="15"/>
  <c r="H10" i="19" s="1"/>
  <c r="B51" i="15"/>
  <c r="H9" i="19" s="1"/>
  <c r="B50" i="15"/>
  <c r="B49" i="15"/>
  <c r="H7" i="19" s="1"/>
  <c r="B48" i="15"/>
  <c r="H6" i="19" s="1"/>
  <c r="M47" i="15"/>
  <c r="L47" i="15"/>
  <c r="K47" i="15"/>
  <c r="J47" i="15"/>
  <c r="I47" i="15"/>
  <c r="H47" i="15"/>
  <c r="G47" i="15"/>
  <c r="F47" i="15"/>
  <c r="E47" i="15"/>
  <c r="D47" i="15"/>
  <c r="C47" i="15"/>
  <c r="B44" i="15"/>
  <c r="G12" i="19" s="1"/>
  <c r="B43" i="15"/>
  <c r="G11" i="19" s="1"/>
  <c r="B42" i="15"/>
  <c r="B41" i="15"/>
  <c r="B40" i="15"/>
  <c r="G8" i="19" s="1"/>
  <c r="B39" i="15"/>
  <c r="G7" i="19" s="1"/>
  <c r="B38" i="15"/>
  <c r="G6" i="19" s="1"/>
  <c r="M37" i="15"/>
  <c r="L37" i="15"/>
  <c r="K37" i="15"/>
  <c r="J37" i="15"/>
  <c r="I37" i="15"/>
  <c r="H37" i="15"/>
  <c r="G37" i="15"/>
  <c r="F37" i="15"/>
  <c r="E37" i="15"/>
  <c r="D37" i="15"/>
  <c r="C37" i="15"/>
  <c r="B34" i="15"/>
  <c r="B33" i="15"/>
  <c r="F12" i="19" s="1"/>
  <c r="B32" i="15"/>
  <c r="F11" i="19" s="1"/>
  <c r="B31" i="15"/>
  <c r="F10" i="19" s="1"/>
  <c r="B30" i="15"/>
  <c r="F9" i="19" s="1"/>
  <c r="B29" i="15"/>
  <c r="F8" i="19" s="1"/>
  <c r="B28" i="15"/>
  <c r="B27" i="15"/>
  <c r="M26" i="15"/>
  <c r="L26" i="15"/>
  <c r="K26" i="15"/>
  <c r="J26" i="15"/>
  <c r="I26" i="15"/>
  <c r="H26" i="15"/>
  <c r="B26" i="15" s="1"/>
  <c r="F5" i="19" s="1"/>
  <c r="G26" i="15"/>
  <c r="F26" i="15"/>
  <c r="E26" i="15"/>
  <c r="D26" i="15"/>
  <c r="C26" i="15"/>
  <c r="B24" i="15"/>
  <c r="E13" i="19" s="1"/>
  <c r="B23" i="15"/>
  <c r="E12" i="19" s="1"/>
  <c r="B22" i="15"/>
  <c r="B21" i="15"/>
  <c r="B20" i="15"/>
  <c r="B19" i="15"/>
  <c r="B18" i="15"/>
  <c r="E7" i="19" s="1"/>
  <c r="B17" i="15"/>
  <c r="E6" i="19" s="1"/>
  <c r="M16" i="15"/>
  <c r="L16" i="15"/>
  <c r="K16" i="15"/>
  <c r="J16" i="15"/>
  <c r="I16" i="15"/>
  <c r="H16" i="15"/>
  <c r="G16" i="15"/>
  <c r="F16" i="15"/>
  <c r="E16" i="15"/>
  <c r="D16" i="15"/>
  <c r="C16" i="15"/>
  <c r="B14" i="15"/>
  <c r="D13" i="19" s="1"/>
  <c r="B13" i="15"/>
  <c r="D12" i="19" s="1"/>
  <c r="B12" i="15"/>
  <c r="B11" i="15"/>
  <c r="D10" i="19" s="1"/>
  <c r="B10" i="15"/>
  <c r="D9" i="19" s="1"/>
  <c r="B9" i="15"/>
  <c r="D8" i="19" s="1"/>
  <c r="B8" i="15"/>
  <c r="D7" i="19" s="1"/>
  <c r="B7" i="15"/>
  <c r="D6" i="19" s="1"/>
  <c r="M6" i="15"/>
  <c r="L6" i="15"/>
  <c r="K6" i="15"/>
  <c r="K4" i="15" s="1"/>
  <c r="J6" i="15"/>
  <c r="J4" i="15" s="1"/>
  <c r="I6" i="15"/>
  <c r="I4" i="15" s="1"/>
  <c r="H6" i="15"/>
  <c r="G6" i="15"/>
  <c r="F6" i="15"/>
  <c r="E6" i="15"/>
  <c r="E4" i="15" s="1"/>
  <c r="D6" i="15"/>
  <c r="C6" i="15"/>
  <c r="C4" i="15" s="1"/>
  <c r="M4" i="15"/>
  <c r="L4" i="15"/>
  <c r="D4" i="15"/>
  <c r="F5" i="20"/>
  <c r="B5" i="20" s="1"/>
  <c r="C6"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B27" i="3"/>
  <c r="Q26" i="3"/>
  <c r="N26" i="3"/>
  <c r="L26" i="3"/>
  <c r="K26" i="3"/>
  <c r="H26" i="3"/>
  <c r="E26" i="3"/>
  <c r="B26" i="3"/>
  <c r="Q25" i="3"/>
  <c r="N25" i="3"/>
  <c r="K25" i="3"/>
  <c r="H25" i="3"/>
  <c r="F25" i="3"/>
  <c r="E25" i="3"/>
  <c r="B25" i="3"/>
  <c r="Q24" i="3"/>
  <c r="N24" i="3"/>
  <c r="K24" i="3"/>
  <c r="H24" i="3"/>
  <c r="E24" i="3"/>
  <c r="B24" i="3"/>
  <c r="Q23" i="3"/>
  <c r="N23" i="3"/>
  <c r="K23" i="3"/>
  <c r="H23" i="3"/>
  <c r="E23" i="3"/>
  <c r="B23" i="3"/>
  <c r="Q22" i="3"/>
  <c r="N22" i="3"/>
  <c r="K22" i="3"/>
  <c r="H22" i="3"/>
  <c r="E22" i="3"/>
  <c r="B22" i="3"/>
  <c r="Q21" i="3"/>
  <c r="N21" i="3"/>
  <c r="K21" i="3"/>
  <c r="H21" i="3"/>
  <c r="F21" i="3"/>
  <c r="E21" i="3"/>
  <c r="B21" i="3"/>
  <c r="Q20" i="3"/>
  <c r="N20" i="3"/>
  <c r="K20" i="3"/>
  <c r="H20" i="3"/>
  <c r="E20" i="3"/>
  <c r="B20" i="3"/>
  <c r="Q19" i="3"/>
  <c r="N19" i="3"/>
  <c r="K19" i="3"/>
  <c r="H19" i="3"/>
  <c r="E19" i="3"/>
  <c r="B19" i="3"/>
  <c r="Q18" i="3"/>
  <c r="N18" i="3"/>
  <c r="K18" i="3"/>
  <c r="H18" i="3"/>
  <c r="E18" i="3"/>
  <c r="B18" i="3"/>
  <c r="Q17" i="3"/>
  <c r="N17" i="3"/>
  <c r="K17" i="3"/>
  <c r="H17" i="3"/>
  <c r="E17" i="3"/>
  <c r="B17" i="3"/>
  <c r="Q16" i="3"/>
  <c r="N16" i="3"/>
  <c r="K16" i="3"/>
  <c r="H16" i="3"/>
  <c r="E16" i="3"/>
  <c r="B16" i="3"/>
  <c r="Q15" i="3"/>
  <c r="O15" i="3"/>
  <c r="N15" i="3"/>
  <c r="K15" i="3"/>
  <c r="H15" i="3"/>
  <c r="E15" i="3"/>
  <c r="B15" i="3"/>
  <c r="Q14" i="3"/>
  <c r="N14" i="3"/>
  <c r="L14" i="3"/>
  <c r="K14" i="3"/>
  <c r="H14" i="3"/>
  <c r="E14" i="3"/>
  <c r="B14" i="3"/>
  <c r="Q13" i="3"/>
  <c r="N13" i="3"/>
  <c r="K13" i="3"/>
  <c r="H13" i="3"/>
  <c r="F13" i="3"/>
  <c r="E13" i="3"/>
  <c r="B13" i="3"/>
  <c r="Q12" i="3"/>
  <c r="N12" i="3"/>
  <c r="K12" i="3"/>
  <c r="H12" i="3"/>
  <c r="E12" i="3"/>
  <c r="B12" i="3"/>
  <c r="Q11" i="3"/>
  <c r="N11" i="3"/>
  <c r="K11" i="3"/>
  <c r="H11" i="3"/>
  <c r="E11" i="3"/>
  <c r="B11" i="3"/>
  <c r="Q10" i="3"/>
  <c r="N10" i="3"/>
  <c r="K10" i="3"/>
  <c r="H10" i="3"/>
  <c r="E10" i="3"/>
  <c r="B10" i="3"/>
  <c r="Q9" i="3"/>
  <c r="N9" i="3"/>
  <c r="K9" i="3"/>
  <c r="H9" i="3"/>
  <c r="F9" i="3"/>
  <c r="E9" i="3"/>
  <c r="B9" i="3"/>
  <c r="Q8" i="3"/>
  <c r="N8" i="3"/>
  <c r="K8" i="3"/>
  <c r="H8" i="3"/>
  <c r="E8" i="3"/>
  <c r="B8" i="3"/>
  <c r="Q7" i="3"/>
  <c r="N7" i="3"/>
  <c r="L7" i="3"/>
  <c r="K7" i="3"/>
  <c r="H7" i="3"/>
  <c r="E7" i="3"/>
  <c r="B7" i="3"/>
  <c r="Q6" i="3"/>
  <c r="N6" i="3"/>
  <c r="K6" i="3"/>
  <c r="H6" i="3"/>
  <c r="E6" i="3"/>
  <c r="B6" i="3"/>
  <c r="E55" i="4"/>
  <c r="E54" i="4"/>
  <c r="E53" i="4"/>
  <c r="E52" i="4"/>
  <c r="E51" i="4"/>
  <c r="E50" i="4"/>
  <c r="E49" i="4"/>
  <c r="E48" i="4"/>
  <c r="E46"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D5" i="4"/>
  <c r="E5" i="4" s="1"/>
  <c r="C5" i="4"/>
  <c r="G13" i="20"/>
  <c r="F13" i="20"/>
  <c r="E13" i="20"/>
  <c r="D13" i="20"/>
  <c r="C13" i="20"/>
  <c r="B13" i="20"/>
  <c r="G12" i="20"/>
  <c r="F12" i="20"/>
  <c r="E12" i="20"/>
  <c r="D12" i="20"/>
  <c r="C12" i="20"/>
  <c r="G11" i="20"/>
  <c r="F11" i="20"/>
  <c r="E11" i="20"/>
  <c r="B11" i="20" s="1"/>
  <c r="D11" i="20"/>
  <c r="C11" i="20"/>
  <c r="G10" i="20"/>
  <c r="F10" i="20"/>
  <c r="E10" i="20"/>
  <c r="D10" i="20"/>
  <c r="C10" i="20"/>
  <c r="B10" i="20" s="1"/>
  <c r="G9" i="20"/>
  <c r="F9" i="20"/>
  <c r="E9" i="20"/>
  <c r="D9" i="20"/>
  <c r="C9" i="20"/>
  <c r="B9" i="20"/>
  <c r="G8" i="20"/>
  <c r="F8" i="20"/>
  <c r="E8" i="20"/>
  <c r="D8" i="20"/>
  <c r="C8" i="20"/>
  <c r="G7" i="20"/>
  <c r="F7" i="20"/>
  <c r="E7" i="20"/>
  <c r="D7" i="20"/>
  <c r="B7" i="20" s="1"/>
  <c r="C7" i="20"/>
  <c r="G6" i="20"/>
  <c r="E6" i="20"/>
  <c r="D6" i="20"/>
  <c r="C6" i="20"/>
  <c r="G5" i="20"/>
  <c r="E5" i="20"/>
  <c r="D5" i="20"/>
  <c r="C5" i="20"/>
  <c r="H13" i="19"/>
  <c r="G13" i="19"/>
  <c r="F13" i="19"/>
  <c r="B13" i="19"/>
  <c r="B12" i="19"/>
  <c r="E11" i="19"/>
  <c r="D11" i="19"/>
  <c r="B11" i="19"/>
  <c r="G10" i="19"/>
  <c r="E10" i="19"/>
  <c r="B10" i="19"/>
  <c r="G9" i="19"/>
  <c r="E9" i="19"/>
  <c r="B9" i="19"/>
  <c r="H8" i="19"/>
  <c r="E8" i="19"/>
  <c r="B8" i="19"/>
  <c r="F7" i="19"/>
  <c r="B7" i="19"/>
  <c r="F6" i="19"/>
  <c r="B6" i="19"/>
  <c r="B5" i="19"/>
  <c r="B12" i="20" l="1"/>
  <c r="B8" i="20"/>
  <c r="D8" i="3"/>
  <c r="D20" i="3"/>
  <c r="S25" i="3"/>
  <c r="P10" i="3"/>
  <c r="P14" i="3"/>
  <c r="P22" i="3"/>
  <c r="P26" i="3"/>
  <c r="P9" i="3"/>
  <c r="P17" i="3"/>
  <c r="P21" i="3"/>
  <c r="P8" i="3"/>
  <c r="P16" i="3"/>
  <c r="P20" i="3"/>
  <c r="P24" i="3"/>
  <c r="P18" i="3"/>
  <c r="P13" i="3"/>
  <c r="P25" i="3"/>
  <c r="P15" i="3"/>
  <c r="P12" i="3"/>
  <c r="P19" i="3"/>
  <c r="P11" i="3"/>
  <c r="P23" i="3"/>
  <c r="P27" i="3"/>
  <c r="J9" i="3"/>
  <c r="D15" i="3"/>
  <c r="D23" i="3"/>
  <c r="D10" i="3"/>
  <c r="D14" i="3"/>
  <c r="D18" i="3"/>
  <c r="D22" i="3"/>
  <c r="D26" i="3"/>
  <c r="D12" i="3"/>
  <c r="D16" i="3"/>
  <c r="D24" i="3"/>
  <c r="D11" i="3"/>
  <c r="D19" i="3"/>
  <c r="D27" i="3"/>
  <c r="D9" i="3"/>
  <c r="D13" i="3"/>
  <c r="D17" i="3"/>
  <c r="D21" i="3"/>
  <c r="D25" i="3"/>
  <c r="G4" i="15"/>
  <c r="B16" i="15"/>
  <c r="E5" i="19" s="1"/>
  <c r="C13" i="19"/>
  <c r="I13" i="19" s="1"/>
  <c r="M21" i="3"/>
  <c r="G17" i="3"/>
  <c r="G10" i="3"/>
  <c r="B47" i="15"/>
  <c r="H5" i="19" s="1"/>
  <c r="F4" i="15"/>
  <c r="B37" i="15"/>
  <c r="G5" i="19" s="1"/>
  <c r="M12" i="3"/>
  <c r="M19" i="3"/>
  <c r="S19" i="3"/>
  <c r="S23" i="3"/>
  <c r="S10" i="3"/>
  <c r="S24" i="3"/>
  <c r="J27" i="3"/>
  <c r="G14" i="3"/>
  <c r="G12" i="3"/>
  <c r="G8" i="3"/>
  <c r="G19" i="3"/>
  <c r="B6" i="20"/>
  <c r="B6" i="15"/>
  <c r="J17" i="3"/>
  <c r="J25" i="3"/>
  <c r="G24" i="3"/>
  <c r="S20" i="3"/>
  <c r="M27" i="3"/>
  <c r="D7" i="3"/>
  <c r="J8" i="3"/>
  <c r="J22" i="3"/>
  <c r="J16" i="3"/>
  <c r="J20" i="3"/>
  <c r="J14" i="3"/>
  <c r="G15" i="3"/>
  <c r="J19" i="3"/>
  <c r="C12" i="19"/>
  <c r="I12" i="19" s="1"/>
  <c r="G18" i="3"/>
  <c r="G7" i="3"/>
  <c r="G13" i="3"/>
  <c r="M8" i="3"/>
  <c r="M14" i="3"/>
  <c r="M10" i="3"/>
  <c r="S9" i="3"/>
  <c r="S16" i="3"/>
  <c r="S11" i="3"/>
  <c r="S21" i="3"/>
  <c r="G23" i="3"/>
  <c r="M24" i="3"/>
  <c r="G27" i="3"/>
  <c r="J13" i="3"/>
  <c r="S14" i="3"/>
  <c r="S18" i="3"/>
  <c r="G20" i="3"/>
  <c r="G11" i="3"/>
  <c r="S12" i="3"/>
  <c r="S17" i="3"/>
  <c r="J24" i="3"/>
  <c r="C8" i="19"/>
  <c r="I8" i="19" s="1"/>
  <c r="C9" i="19"/>
  <c r="I9" i="19" s="1"/>
  <c r="C6" i="19"/>
  <c r="I6" i="19" s="1"/>
  <c r="C11" i="19"/>
  <c r="I11" i="19" s="1"/>
  <c r="P7" i="3"/>
  <c r="G16" i="3"/>
  <c r="M25" i="3"/>
  <c r="G9" i="3"/>
  <c r="J18" i="3"/>
  <c r="J10" i="3"/>
  <c r="M18" i="3"/>
  <c r="M23" i="3"/>
  <c r="J15" i="3"/>
  <c r="S15" i="3"/>
  <c r="S8" i="3"/>
  <c r="S13" i="3"/>
  <c r="G21" i="3"/>
  <c r="S27" i="3"/>
  <c r="C10" i="19"/>
  <c r="I10" i="19" s="1"/>
  <c r="C7" i="19"/>
  <c r="I7" i="19" s="1"/>
  <c r="M13" i="3"/>
  <c r="M17" i="3"/>
  <c r="S22" i="3"/>
  <c r="J23" i="3"/>
  <c r="S26" i="3"/>
  <c r="J11" i="3"/>
  <c r="J7" i="3"/>
  <c r="M11" i="3"/>
  <c r="J12" i="3"/>
  <c r="G22" i="3"/>
  <c r="H4" i="15"/>
  <c r="M7" i="3"/>
  <c r="S7" i="3"/>
  <c r="B4" i="15" l="1"/>
  <c r="D5" i="19"/>
  <c r="C5" i="19"/>
  <c r="I5" i="19" s="1"/>
</calcChain>
</file>

<file path=xl/sharedStrings.xml><?xml version="1.0" encoding="utf-8"?>
<sst xmlns="http://schemas.openxmlformats.org/spreadsheetml/2006/main" count="497" uniqueCount="155">
  <si>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</si>
  <si>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</si>
  <si>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</si>
  <si>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</si>
  <si>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</si>
  <si>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</si>
  <si>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</si>
  <si>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</si>
  <si>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</si>
  <si>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</si>
  <si>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</si>
  <si>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</si>
  <si>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</si>
  <si>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同比增加个数</t>
  </si>
  <si>
    <t>全市“四上”企业</t>
  </si>
  <si>
    <t>工业</t>
  </si>
  <si>
    <t>批零住餐业</t>
  </si>
  <si>
    <t>服务业</t>
  </si>
  <si>
    <t>建筑业</t>
  </si>
  <si>
    <t>房地产业</t>
  </si>
  <si>
    <t>3月</t>
  </si>
  <si>
    <t>4月</t>
  </si>
  <si>
    <t>5月</t>
  </si>
  <si>
    <t>6月</t>
  </si>
  <si>
    <t>7月</t>
  </si>
  <si>
    <t>8月</t>
  </si>
  <si>
    <t>9月</t>
  </si>
  <si>
    <t>10月</t>
  </si>
  <si>
    <t>11月</t>
  </si>
  <si>
    <t>年度</t>
  </si>
  <si>
    <t>2月</t>
  </si>
  <si>
    <t>广元市</t>
  </si>
  <si>
    <t>南充市</t>
  </si>
  <si>
    <t>广安市</t>
  </si>
  <si>
    <t>达州市</t>
  </si>
  <si>
    <t>巴中市</t>
  </si>
  <si>
    <t>“四上”企业</t>
  </si>
  <si>
    <t>地区</t>
  </si>
  <si>
    <t>全年目标任务（个）</t>
  </si>
  <si>
    <t>累计完成全年目标任务数（个）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</si>
  <si>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</si>
  <si>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</si>
  <si>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</si>
  <si>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</si>
  <si>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</si>
  <si>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</si>
  <si>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</si>
  <si>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</si>
  <si>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</si>
  <si>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</si>
  <si>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</si>
  <si>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</si>
  <si>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</si>
  <si>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</si>
  <si>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</si>
  <si>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</si>
  <si>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全市</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</si>
  <si>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</si>
  <si>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</si>
  <si>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</si>
  <si>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</si>
  <si>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</si>
  <si>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</si>
  <si>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</si>
  <si>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</si>
  <si>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</si>
  <si>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</si>
  <si>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</si>
  <si>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</si>
  <si>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</si>
  <si>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</si>
  <si>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三、规模以上服务业企业</t>
  </si>
  <si>
    <t xml:space="preserve">  四、资质建筑企业及房地产开发企业</t>
  </si>
  <si>
    <t xml:space="preserve">  （一）资质建筑企业</t>
  </si>
  <si>
    <t xml:space="preserve">  （二）房地产开发经营企业</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</si>
  <si>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</si>
  <si>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</si>
  <si>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</si>
  <si>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</si>
  <si>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</si>
  <si>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</si>
  <si>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</si>
  <si>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</si>
  <si>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</si>
  <si>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</si>
  <si>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</si>
  <si>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</si>
  <si>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</si>
  <si>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</si>
  <si>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</si>
  <si>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</si>
  <si>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</si>
  <si>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</si>
  <si>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</si>
  <si>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合计数</t>
  </si>
  <si>
    <t>排位</t>
  </si>
  <si>
    <r>
      <rPr>
        <b/>
        <sz val="12"/>
        <rFont val="黑体"/>
        <family val="3"/>
        <charset val="134"/>
      </rPr>
      <t xml:space="preserve">  三、</t>
    </r>
    <r>
      <rPr>
        <b/>
        <sz val="12"/>
        <rFont val="黑体"/>
        <family val="3"/>
        <charset val="134"/>
      </rPr>
      <t>规模以上服务业企业</t>
    </r>
  </si>
  <si>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</si>
  <si>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</si>
  <si>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</si>
  <si>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</si>
  <si>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</si>
  <si>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</si>
  <si>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</si>
  <si>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</si>
  <si>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</si>
  <si>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</si>
  <si>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</si>
  <si>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</si>
  <si>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</si>
  <si>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</si>
  <si>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</si>
  <si>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</si>
  <si>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</si>
  <si>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</si>
  <si>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</si>
  <si>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</si>
  <si>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</si>
  <si>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</si>
  <si>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</si>
  <si>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</si>
  <si>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3月</t>
    <phoneticPr fontId="69" type="noConversion"/>
  </si>
  <si>
    <t>八、分行业“四上”单位月度入库台账</t>
    <phoneticPr fontId="69" type="noConversion"/>
  </si>
  <si>
    <t>4月</t>
    <phoneticPr fontId="69" type="noConversion"/>
  </si>
  <si>
    <t>限上批零住餐企业</t>
    <phoneticPr fontId="69" type="noConversion"/>
  </si>
  <si>
    <t xml:space="preserve"> 二、限上批零住餐企业</t>
    <phoneticPr fontId="69" type="noConversion"/>
  </si>
  <si>
    <t xml:space="preserve">  二、限上批零住餐企业</t>
    <phoneticPr fontId="69" type="noConversion"/>
  </si>
  <si>
    <t>2020入库个数</t>
    <phoneticPr fontId="69" type="noConversion"/>
  </si>
  <si>
    <t>2021入库个数</t>
    <phoneticPr fontId="69" type="noConversion"/>
  </si>
  <si>
    <t>月入库</t>
    <phoneticPr fontId="69" type="noConversion"/>
  </si>
  <si>
    <t>累计入库</t>
    <phoneticPr fontId="69" type="noConversion"/>
  </si>
  <si>
    <t>限上批零住餐企业</t>
    <phoneticPr fontId="69" type="noConversion"/>
  </si>
  <si>
    <t>限上批零住餐企业</t>
    <phoneticPr fontId="69" type="noConversion"/>
  </si>
  <si>
    <t>五、分县区“四上”企业在库情况</t>
    <phoneticPr fontId="69" type="noConversion"/>
  </si>
  <si>
    <t>四、分市(州)“四上”企业入库情况</t>
    <phoneticPr fontId="69" type="noConversion"/>
  </si>
  <si>
    <t>三、分行业“四上”企业入库情况</t>
    <phoneticPr fontId="69" type="noConversion"/>
  </si>
  <si>
    <t>“四上”企业月度申报规定</t>
    <phoneticPr fontId="69" type="noConversion"/>
  </si>
  <si>
    <t>一、“四上”企业入库</t>
    <phoneticPr fontId="69" type="noConversion"/>
  </si>
  <si>
    <t>二、“四上”企业退库</t>
    <phoneticPr fontId="69" type="noConversion"/>
  </si>
  <si>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phoneticPr fontId="69" type="noConversion"/>
  </si>
  <si>
    <r>
      <rPr>
        <sz val="12"/>
        <rFont val="宋体"/>
        <family val="3"/>
        <charset val="134"/>
      </rPr>
      <t xml:space="preserve">          </t>
    </r>
    <r>
      <rPr>
        <b/>
        <sz val="12"/>
        <rFont val="宋体"/>
        <family val="3"/>
        <charset val="134"/>
      </rPr>
      <t>房地产开发经营企业：</t>
    </r>
    <r>
      <rPr>
        <sz val="12"/>
        <rFont val="宋体"/>
        <family val="3"/>
        <charset val="134"/>
      </rPr>
      <t>具有房地产开发资质证书，且有相应业务经营活动。</t>
    </r>
    <phoneticPr fontId="69" type="noConversion"/>
  </si>
  <si>
    <t>七、分行业“四上”企业退库情况</t>
    <phoneticPr fontId="69" type="noConversion"/>
  </si>
  <si>
    <t>六、分市(州)“四上”企业在库情况</t>
    <phoneticPr fontId="69" type="noConversion"/>
  </si>
  <si>
    <t>一、1-5月分县区“四上”企业入库情况</t>
    <phoneticPr fontId="69" type="noConversion"/>
  </si>
  <si>
    <t>二、1-5月分县区“四上”企业退库情况</t>
    <phoneticPr fontId="69" type="noConversion"/>
  </si>
  <si>
    <t>5月</t>
    <phoneticPr fontId="69" type="noConversion"/>
  </si>
  <si>
    <t>1-5月广元“四上”企业入库概况</t>
    <phoneticPr fontId="69" type="noConversion"/>
  </si>
  <si>
    <r>
      <t xml:space="preserve">    </t>
    </r>
    <r>
      <rPr>
        <b/>
        <sz val="12"/>
        <rFont val="宋体"/>
        <family val="3"/>
        <charset val="134"/>
      </rPr>
      <t>分行业看，</t>
    </r>
    <r>
      <rPr>
        <sz val="12"/>
        <rFont val="宋体"/>
        <family val="3"/>
        <charset val="134"/>
      </rPr>
      <t>规模以上工业：新入库16个，同比下降11.1%，完成全年目标任务32.0%；限额以上批零住餐业：入库9个，增长350.0%，完成全年目标任务36.0%；规模以上服务业：入库5个，增长150.0%，完成全年目标任务25.0%；资质建筑业：入库26个，下降10.3%，完成全年目标任务86.7%；房地产开发经营业：入库8个，增长33.3%，完成全年目标任务100.0%。</t>
    </r>
    <phoneticPr fontId="69" type="noConversion"/>
  </si>
  <si>
    <t>破产注销企业</t>
    <phoneticPr fontId="69" type="noConversion"/>
  </si>
  <si>
    <t>本月</t>
    <phoneticPr fontId="69" type="noConversion"/>
  </si>
  <si>
    <t>破产注销企业</t>
  </si>
  <si>
    <t xml:space="preserve">    1-5月，全市新入库“四上”企业64个，同比增加7个，增长12.3%。完成全年目标任务48.1%，超时间进度6.4个百分点。新入库企业个数居全省第8位，与上年同期持平；居川东北经济区第3位，下降1位。</t>
    <phoneticPr fontId="69" type="noConversion"/>
  </si>
  <si>
    <r>
      <t xml:space="preserve">    </t>
    </r>
    <r>
      <rPr>
        <b/>
        <sz val="12"/>
        <rFont val="宋体"/>
        <family val="3"/>
        <charset val="134"/>
      </rPr>
      <t>分县区看，</t>
    </r>
    <r>
      <rPr>
        <sz val="12"/>
        <rFont val="宋体"/>
        <family val="3"/>
        <charset val="134"/>
      </rPr>
      <t>利州区新入库“四上”企业16个，同比增长6.7%，完成全年目标任务48.5%；昭化区入库9个，下降30.8%，完成全年目标任务69.2%；朝天区入库5个，增长25.0%，完成全年目标任务45.5%；旺苍县入库4个，下降42.9%，完成全年目标任务26.7%；青川县入库2个，下降50.0%，完成全年目标任务18.2%；剑阁县入库11个，增长175.0%，完成全年目标任务73.3%；苍溪县入库13个，增长160.0%，完成全年目标任务81.3%；经开区入库4个，下降20.0%，完成全年目标任务21.1%。</t>
    </r>
    <phoneticPr fontId="69" type="noConversion"/>
  </si>
  <si>
    <t>注：各专业在库企业个数不包含破产注销企业。</t>
    <phoneticPr fontId="69" type="noConversion"/>
  </si>
  <si>
    <t>注：各专业在库企业个数不包含破产注销企业。破产注销企业为工业2个（剑阁县），批零住餐业3个（利州2个，昭化1个）。</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</si>
</sst>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1">
    <font>
      <sz val="12"/>
      <name val="宋体"/>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b/>
      <sz val="11"/>
      <color rgb="FFFF0000"/>
      <name val="宋体"/>
      <family val="3"/>
      <charset val="134"/>
    </font>
    <font>
      <sz val="11"/>
      <color theme="1"/>
      <name val="宋体"/>
      <family val="3"/>
      <charset val="134"/>
      <scheme val="minor"/>
    </font>
    <font>
      <b/>
      <sz val="12"/>
      <color rgb="FFFF0000"/>
      <name val="宋体"/>
      <family val="3"/>
      <charset val="134"/>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20"/>
      <name val="宋体"/>
      <family val="3"/>
      <charset val="134"/>
    </font>
    <font>
      <sz val="11"/>
      <color indexed="8"/>
      <name val="宋体"/>
      <family val="3"/>
      <charset val="134"/>
    </font>
    <font>
      <b/>
      <sz val="11"/>
      <color theme="0"/>
      <name val="宋体"/>
      <family val="3"/>
      <charset val="134"/>
      <scheme val="minor"/>
    </font>
    <font>
      <sz val="11"/>
      <color theme="0"/>
      <name val="宋体"/>
      <family val="3"/>
      <charset val="134"/>
      <scheme val="minor"/>
    </font>
    <font>
      <b/>
      <sz val="11"/>
      <color indexed="8"/>
      <name val="宋体"/>
      <family val="3"/>
      <charset val="134"/>
    </font>
    <font>
      <b/>
      <sz val="11"/>
      <color indexed="52"/>
      <name val="宋体"/>
      <family val="3"/>
      <charset val="134"/>
    </font>
    <font>
      <sz val="11"/>
      <color indexed="9"/>
      <name val="宋体"/>
      <family val="3"/>
      <charset val="134"/>
    </font>
    <font>
      <sz val="11"/>
      <color indexed="62"/>
      <name val="宋体"/>
      <family val="3"/>
      <charset val="134"/>
    </font>
    <font>
      <sz val="11"/>
      <color rgb="FF006100"/>
      <name val="宋体"/>
      <family val="3"/>
      <charset val="134"/>
      <scheme val="minor"/>
    </font>
    <font>
      <sz val="11"/>
      <color rgb="FF9C0006"/>
      <name val="宋体"/>
      <family val="3"/>
      <charset val="134"/>
      <scheme val="minor"/>
    </font>
    <font>
      <sz val="11"/>
      <color indexed="10"/>
      <name val="宋体"/>
      <family val="3"/>
      <charset val="134"/>
    </font>
    <font>
      <sz val="11"/>
      <color rgb="FF3F3F76"/>
      <name val="宋体"/>
      <family val="3"/>
      <charset val="134"/>
      <scheme val="minor"/>
    </font>
    <font>
      <b/>
      <sz val="15"/>
      <color indexed="56"/>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1"/>
      <color indexed="52"/>
      <name val="宋体"/>
      <family val="3"/>
      <charset val="134"/>
    </font>
    <font>
      <b/>
      <sz val="15"/>
      <color theme="3"/>
      <name val="宋体"/>
      <family val="3"/>
      <charset val="134"/>
      <scheme val="minor"/>
    </font>
    <font>
      <sz val="11"/>
      <color indexed="60"/>
      <name val="宋体"/>
      <family val="3"/>
      <charset val="134"/>
    </font>
    <font>
      <sz val="11"/>
      <color indexed="8"/>
      <name val="宋体"/>
      <family val="3"/>
      <charset val="134"/>
      <scheme val="minor"/>
    </font>
    <font>
      <b/>
      <sz val="11"/>
      <color indexed="9"/>
      <name val="宋体"/>
      <family val="3"/>
      <charset val="134"/>
    </font>
    <font>
      <b/>
      <sz val="11"/>
      <color indexed="56"/>
      <name val="宋体"/>
      <family val="3"/>
      <charset val="134"/>
    </font>
    <font>
      <sz val="11"/>
      <color rgb="FFFF0000"/>
      <name val="宋体"/>
      <family val="3"/>
      <charset val="134"/>
      <scheme val="minor"/>
    </font>
    <font>
      <sz val="11"/>
      <color indexed="17"/>
      <name val="宋体"/>
      <family val="3"/>
      <charset val="134"/>
    </font>
    <font>
      <b/>
      <sz val="11"/>
      <color theme="3"/>
      <name val="宋体"/>
      <family val="3"/>
      <charset val="134"/>
      <scheme val="minor"/>
    </font>
    <font>
      <sz val="11"/>
      <color rgb="FF9C6500"/>
      <name val="宋体"/>
      <family val="3"/>
      <charset val="134"/>
      <scheme val="minor"/>
    </font>
    <font>
      <b/>
      <sz val="18"/>
      <color theme="3"/>
      <name val="宋体"/>
      <family val="3"/>
      <charset val="134"/>
      <scheme val="major"/>
    </font>
    <font>
      <sz val="11"/>
      <color rgb="FFFA7D00"/>
      <name val="宋体"/>
      <family val="3"/>
      <charset val="134"/>
      <scheme val="minor"/>
    </font>
    <font>
      <b/>
      <sz val="11"/>
      <color rgb="FF3F3F3F"/>
      <name val="宋体"/>
      <family val="3"/>
      <charset val="134"/>
      <scheme val="minor"/>
    </font>
    <font>
      <b/>
      <sz val="13"/>
      <color theme="3"/>
      <name val="宋体"/>
      <family val="3"/>
      <charset val="134"/>
      <scheme val="minor"/>
    </font>
    <font>
      <b/>
      <sz val="11"/>
      <color rgb="FFFA7D00"/>
      <name val="宋体"/>
      <family val="3"/>
      <charset val="134"/>
      <scheme val="minor"/>
    </font>
    <font>
      <b/>
      <sz val="11"/>
      <color indexed="63"/>
      <name val="宋体"/>
      <family val="3"/>
      <charset val="134"/>
    </font>
    <font>
      <i/>
      <sz val="11"/>
      <color rgb="FF7F7F7F"/>
      <name val="宋体"/>
      <family val="3"/>
      <charset val="134"/>
      <scheme val="minor"/>
    </font>
    <font>
      <sz val="12"/>
      <name val="宋体"/>
      <family val="3"/>
      <charset val="134"/>
      <scheme val="minor"/>
    </font>
    <font>
      <sz val="11"/>
      <color rgb="FF000000"/>
      <name val="宋体"/>
      <family val="3"/>
      <charset val="134"/>
      <scheme val="minor"/>
    </font>
    <font>
      <b/>
      <sz val="11"/>
      <color theme="1"/>
      <name val="宋体"/>
      <family val="3"/>
      <charset val="134"/>
      <scheme val="minor"/>
    </font>
    <font>
      <sz val="11"/>
      <color theme="1"/>
      <name val="Tahoma"/>
      <family val="2"/>
    </font>
    <font>
      <sz val="12"/>
      <name val="宋体"/>
      <family val="3"/>
      <charset val="134"/>
    </font>
    <font>
      <sz val="9"/>
      <name val="宋体"/>
      <family val="3"/>
      <charset val="134"/>
    </font>
    <font>
      <sz val="12"/>
      <color rgb="FFFF0000"/>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76805932798245"/>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indexed="4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A5A5A5"/>
        <bgColor indexed="64"/>
      </patternFill>
    </fill>
    <fill>
      <patternFill patternType="solid">
        <fgColor theme="6" tint="0.39988402966399123"/>
        <bgColor indexed="64"/>
      </patternFill>
    </fill>
    <fill>
      <patternFill patternType="solid">
        <fgColor indexed="31"/>
        <bgColor indexed="64"/>
      </patternFill>
    </fill>
    <fill>
      <patternFill patternType="solid">
        <fgColor theme="8" tint="0.79989013336588644"/>
        <bgColor indexed="64"/>
      </patternFill>
    </fill>
    <fill>
      <patternFill patternType="solid">
        <fgColor indexed="22"/>
        <bgColor indexed="64"/>
      </patternFill>
    </fill>
    <fill>
      <patternFill patternType="solid">
        <fgColor theme="4" tint="0.79989013336588644"/>
        <bgColor indexed="64"/>
      </patternFill>
    </fill>
    <fill>
      <patternFill patternType="solid">
        <fgColor indexed="44"/>
        <bgColor indexed="64"/>
      </patternFill>
    </fill>
    <fill>
      <patternFill patternType="solid">
        <fgColor theme="7" tint="0.59999389629810485"/>
        <bgColor indexed="64"/>
      </patternFill>
    </fill>
    <fill>
      <patternFill patternType="solid">
        <fgColor indexed="30"/>
        <bgColor indexed="64"/>
      </patternFill>
    </fill>
    <fill>
      <patternFill patternType="solid">
        <fgColor theme="8" tint="0.39988402966399123"/>
        <bgColor indexed="64"/>
      </patternFill>
    </fill>
    <fill>
      <patternFill patternType="solid">
        <fgColor indexed="29"/>
        <bgColor indexed="64"/>
      </patternFill>
    </fill>
    <fill>
      <patternFill patternType="solid">
        <fgColor indexed="47"/>
        <bgColor indexed="64"/>
      </patternFill>
    </fill>
    <fill>
      <patternFill patternType="solid">
        <fgColor rgb="FFC6EFCE"/>
        <bgColor indexed="64"/>
      </patternFill>
    </fill>
    <fill>
      <patternFill patternType="solid">
        <fgColor rgb="FFFFC7CE"/>
        <bgColor indexed="64"/>
      </patternFill>
    </fill>
    <fill>
      <patternFill patternType="solid">
        <fgColor theme="9" tint="0.79989013336588644"/>
        <bgColor indexed="64"/>
      </patternFill>
    </fill>
    <fill>
      <patternFill patternType="solid">
        <fgColor indexed="27"/>
        <bgColor indexed="64"/>
      </patternFill>
    </fill>
    <fill>
      <patternFill patternType="solid">
        <fgColor indexed="52"/>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theme="7" tint="0.79989013336588644"/>
        <bgColor indexed="64"/>
      </patternFill>
    </fill>
    <fill>
      <patternFill patternType="solid">
        <fgColor rgb="FFFFCC99"/>
        <bgColor indexed="64"/>
      </patternFill>
    </fill>
    <fill>
      <patternFill patternType="solid">
        <fgColor theme="6" tint="0.79989013336588644"/>
        <bgColor indexed="64"/>
      </patternFill>
    </fill>
    <fill>
      <patternFill patternType="solid">
        <fgColor rgb="FFFFFFCC"/>
        <bgColor indexed="64"/>
      </patternFill>
    </fill>
    <fill>
      <patternFill patternType="solid">
        <fgColor indexed="51"/>
        <bgColor indexed="64"/>
      </patternFill>
    </fill>
    <fill>
      <patternFill patternType="solid">
        <fgColor indexed="36"/>
        <bgColor indexed="64"/>
      </patternFill>
    </fill>
    <fill>
      <patternFill patternType="solid">
        <fgColor theme="5"/>
        <bgColor indexed="64"/>
      </patternFill>
    </fill>
    <fill>
      <patternFill patternType="solid">
        <fgColor theme="9" tint="0.39988402966399123"/>
        <bgColor indexed="64"/>
      </patternFill>
    </fill>
    <fill>
      <patternFill patternType="solid">
        <fgColor theme="9"/>
        <bgColor indexed="64"/>
      </patternFill>
    </fill>
    <fill>
      <patternFill patternType="solid">
        <fgColor indexed="10"/>
        <bgColor indexed="64"/>
      </patternFill>
    </fill>
    <fill>
      <patternFill patternType="solid">
        <fgColor theme="7"/>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9"/>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indexed="57"/>
        <bgColor indexed="64"/>
      </patternFill>
    </fill>
    <fill>
      <patternFill patternType="solid">
        <fgColor rgb="FFF2F2F2"/>
        <bgColor indexed="64"/>
      </patternFill>
    </fill>
    <fill>
      <patternFill patternType="solid">
        <fgColor theme="8"/>
        <bgColor indexed="64"/>
      </patternFill>
    </fill>
    <fill>
      <patternFill patternType="solid">
        <fgColor theme="7" tint="0.39988402966399123"/>
        <bgColor indexed="64"/>
      </patternFill>
    </fill>
    <fill>
      <patternFill patternType="solid">
        <fgColor theme="6"/>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tint="0.399884029663991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3730">
    <xf numFmtId="0" fontId="0" fillId="0" borderId="0"/>
    <xf numFmtId="0" fontId="34" fillId="1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5" fillId="0" borderId="17" applyNumberFormat="0" applyFill="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51" fillId="47" borderId="26" applyNumberFormat="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1"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0" borderId="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49" fillId="42"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6" fillId="50"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7"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0" borderId="0"/>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5" fillId="0" borderId="22"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24"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63"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7" fillId="39"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37" fillId="3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34" fillId="4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0" borderId="0"/>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28"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37" fillId="3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43" fillId="0" borderId="21" applyNumberFormat="0" applyFill="0" applyAlignment="0" applyProtection="0">
      <alignment vertical="center"/>
    </xf>
    <xf numFmtId="0" fontId="32" fillId="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7"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0" borderId="0" applyNumberFormat="0" applyFill="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12" fillId="0" borderId="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50" fillId="0" borderId="0">
      <alignment vertical="center"/>
    </xf>
    <xf numFmtId="0" fontId="12" fillId="0" borderId="0"/>
    <xf numFmtId="0" fontId="32" fillId="3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12" fillId="0" borderId="0"/>
    <xf numFmtId="0" fontId="12" fillId="0" borderId="0"/>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43" fillId="0" borderId="21" applyNumberFormat="0" applyFill="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7" fillId="43" borderId="0" applyNumberFormat="0" applyBorder="0" applyAlignment="0" applyProtection="0">
      <alignment vertical="center"/>
    </xf>
    <xf numFmtId="0" fontId="64" fillId="0" borderId="0"/>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33" borderId="23" applyNumberFormat="0" applyFon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4" fillId="5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2"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4" fillId="1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34" fillId="4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4" fillId="3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1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37" fillId="35"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7" fillId="26" borderId="0" applyNumberFormat="0" applyBorder="0" applyAlignment="0" applyProtection="0">
      <alignment vertical="center"/>
    </xf>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51" fillId="47" borderId="26" applyNumberFormat="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12"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54"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4" fillId="4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63" fillId="0" borderId="0" applyNumberFormat="0" applyFill="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37" fillId="2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4" fillId="51"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4" fillId="4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5"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1" fillId="0" borderId="0" applyNumberFormat="0" applyFill="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4"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0" borderId="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alignment vertical="center"/>
    </xf>
    <xf numFmtId="0" fontId="12" fillId="0" borderId="0"/>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1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 borderId="0" applyNumberFormat="0" applyBorder="0" applyAlignment="0" applyProtection="0">
      <alignment vertical="center"/>
    </xf>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4" fillId="37"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0" borderId="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0" fillId="23" borderId="0" applyNumberFormat="0" applyBorder="0" applyAlignment="0" applyProtection="0">
      <alignment vertical="center"/>
    </xf>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2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0" borderId="0"/>
    <xf numFmtId="0" fontId="37" fillId="35" borderId="0" applyNumberFormat="0" applyBorder="0" applyAlignment="0" applyProtection="0">
      <alignment vertical="center"/>
    </xf>
    <xf numFmtId="0" fontId="54" fillId="46"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4" fillId="5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alignment vertical="center"/>
    </xf>
    <xf numFmtId="0" fontId="12" fillId="0" borderId="0"/>
    <xf numFmtId="0" fontId="32" fillId="2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48"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21" borderId="0" applyNumberFormat="0" applyBorder="0" applyAlignment="0" applyProtection="0">
      <alignment vertical="center"/>
    </xf>
    <xf numFmtId="0" fontId="37" fillId="4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50" fillId="33" borderId="23"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34" fillId="3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60" fillId="0" borderId="31"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32" fillId="46" borderId="0" applyNumberFormat="0" applyBorder="0" applyAlignment="0" applyProtection="0">
      <alignment vertical="center"/>
    </xf>
    <xf numFmtId="0" fontId="31"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32"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0" borderId="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1" fillId="6"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33" borderId="23" applyNumberFormat="0" applyFont="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53"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0" borderId="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46" borderId="0" applyNumberFormat="0" applyBorder="0" applyAlignment="0" applyProtection="0">
      <alignment vertical="center"/>
    </xf>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52" fillId="0" borderId="27" applyNumberFormat="0" applyFill="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0" borderId="0">
      <alignment vertical="center"/>
    </xf>
    <xf numFmtId="0" fontId="22" fillId="2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9" fillId="22"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37"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7" fillId="28"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1"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5" fillId="0" borderId="22" applyNumberFormat="0" applyFill="0" applyAlignment="0" applyProtection="0">
      <alignment vertical="center"/>
    </xf>
    <xf numFmtId="0" fontId="34" fillId="36"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34" fillId="1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9" fillId="42"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7" fillId="26"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1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13"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6" fillId="5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7"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33" borderId="23" applyNumberFormat="0" applyFont="0" applyAlignment="0" applyProtection="0">
      <alignment vertical="center"/>
    </xf>
    <xf numFmtId="0" fontId="22" fillId="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4" fillId="46"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56" fillId="50"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0" fillId="0" borderId="31" applyNumberFormat="0" applyFill="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22"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1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0"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50" fillId="33" borderId="23" applyNumberFormat="0" applyFont="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31" fillId="6"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45" borderId="0" applyNumberFormat="0" applyBorder="0" applyAlignment="0" applyProtection="0">
      <alignment vertical="center"/>
    </xf>
    <xf numFmtId="0" fontId="59" fillId="53" borderId="30"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6" fillId="14" borderId="18" applyNumberFormat="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43" fillId="0" borderId="21" applyNumberFormat="0" applyFill="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3" fillId="10" borderId="16"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6"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1" fillId="53" borderId="20" applyNumberFormat="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50" fillId="0" borderId="0">
      <alignment vertical="center"/>
    </xf>
    <xf numFmtId="0" fontId="32" fillId="16" borderId="0" applyNumberFormat="0" applyBorder="0" applyAlignment="0" applyProtection="0">
      <alignment vertical="center"/>
    </xf>
    <xf numFmtId="0" fontId="22" fillId="33" borderId="23" applyNumberFormat="0" applyFon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37" fillId="43"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3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61" fillId="53" borderId="20" applyNumberFormat="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6" fillId="0" borderId="33"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3" fillId="10" borderId="16" applyNumberFormat="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4"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8" fillId="0" borderId="29" applyNumberFormat="0" applyFill="0" applyAlignment="0" applyProtection="0">
      <alignment vertical="center"/>
    </xf>
    <xf numFmtId="0" fontId="34" fillId="1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45" fillId="0" borderId="22"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1" fillId="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37" fillId="48" borderId="0" applyNumberFormat="0" applyBorder="0" applyAlignment="0" applyProtection="0">
      <alignment vertical="center"/>
    </xf>
    <xf numFmtId="0" fontId="58" fillId="0" borderId="29"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0" borderId="0" applyNumberFormat="0" applyBorder="0" applyAlignment="0" applyProtection="0">
      <alignment vertical="center"/>
    </xf>
    <xf numFmtId="0" fontId="55"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51"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3"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6" fillId="0" borderId="33" applyNumberFormat="0" applyFill="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61" fillId="53" borderId="2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7" fillId="2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xf numFmtId="0" fontId="32" fillId="34"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41"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50" fillId="0" borderId="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4" fillId="5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37" fillId="1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4" fillId="40"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7" fillId="1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0" fillId="33" borderId="23" applyNumberFormat="0" applyFont="0" applyAlignment="0" applyProtection="0">
      <alignment vertical="center"/>
    </xf>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49" fillId="42"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56" fillId="5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7" fillId="20"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4" fillId="45" borderId="0" applyNumberFormat="0" applyBorder="0" applyAlignment="0" applyProtection="0">
      <alignment vertical="center"/>
    </xf>
    <xf numFmtId="0" fontId="48" fillId="0" borderId="25" applyNumberFormat="0" applyFill="0" applyAlignment="0" applyProtection="0">
      <alignment vertical="center"/>
    </xf>
    <xf numFmtId="0" fontId="22" fillId="33" borderId="23" applyNumberFormat="0" applyFont="0" applyAlignment="0" applyProtection="0">
      <alignment vertical="center"/>
    </xf>
    <xf numFmtId="0" fontId="12" fillId="0" borderId="0"/>
    <xf numFmtId="0" fontId="52" fillId="0" borderId="27"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32" fillId="0" borderId="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48" fillId="0" borderId="25"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0" borderId="0"/>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22" fillId="0" borderId="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22"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alignment vertical="center"/>
    </xf>
    <xf numFmtId="0" fontId="34" fillId="55"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34" fillId="19"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4" fillId="51"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4" fillId="46" borderId="0" applyNumberFormat="0" applyBorder="0" applyAlignment="0" applyProtection="0">
      <alignment vertical="center"/>
    </xf>
    <xf numFmtId="0" fontId="34" fillId="19"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1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22" fillId="33" borderId="23" applyNumberFormat="0" applyFont="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59" fillId="53" borderId="30" applyNumberFormat="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8" fillId="0" borderId="25"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45" fillId="0" borderId="22"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2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12" fillId="0" borderId="0"/>
    <xf numFmtId="0" fontId="38" fillId="21" borderId="18" applyNumberFormat="0" applyAlignment="0" applyProtection="0">
      <alignment vertical="center"/>
    </xf>
    <xf numFmtId="0" fontId="60" fillId="0" borderId="31"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60" fillId="0" borderId="3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60" fillId="0" borderId="31"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27" borderId="19" applyNumberFormat="0" applyFont="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61" fillId="53" borderId="20" applyNumberFormat="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22" fillId="0" borderId="0"/>
    <xf numFmtId="0" fontId="37" fillId="5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55" fillId="0" borderId="28" applyNumberFormat="0" applyFill="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31" borderId="20" applyNumberFormat="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55" fillId="0" borderId="0" applyNumberFormat="0" applyFill="0" applyBorder="0" applyAlignment="0" applyProtection="0">
      <alignment vertical="center"/>
    </xf>
    <xf numFmtId="0" fontId="6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2" fillId="0" borderId="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alignment vertical="center"/>
    </xf>
    <xf numFmtId="0" fontId="37" fillId="49"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50"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7" fillId="49"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22" fillId="33" borderId="23"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50" fillId="0" borderId="0">
      <alignment vertical="center"/>
    </xf>
    <xf numFmtId="0" fontId="12" fillId="0" borderId="0"/>
    <xf numFmtId="0" fontId="50" fillId="0" borderId="0">
      <alignment vertical="center"/>
    </xf>
    <xf numFmtId="0" fontId="42" fillId="31" borderId="20" applyNumberFormat="0" applyAlignment="0" applyProtection="0">
      <alignment vertical="center"/>
    </xf>
    <xf numFmtId="0" fontId="3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3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27" borderId="19" applyNumberFormat="0" applyFont="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35" fillId="0" borderId="17"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54"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2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1" fillId="53" borderId="20" applyNumberFormat="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22" fillId="0" borderId="0"/>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22" fillId="0" borderId="0"/>
    <xf numFmtId="0" fontId="12" fillId="0" borderId="0"/>
    <xf numFmtId="0" fontId="12" fillId="0" borderId="0">
      <alignment vertical="center"/>
    </xf>
    <xf numFmtId="0" fontId="37" fillId="5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41"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54" fillId="46" borderId="0" applyNumberFormat="0" applyBorder="0" applyAlignment="0" applyProtection="0">
      <alignment vertical="center"/>
    </xf>
    <xf numFmtId="0" fontId="22" fillId="0" borderId="0"/>
    <xf numFmtId="0" fontId="12" fillId="0" borderId="0"/>
    <xf numFmtId="0" fontId="22" fillId="0" borderId="0"/>
    <xf numFmtId="0" fontId="12" fillId="0" borderId="0"/>
    <xf numFmtId="0" fontId="2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50" fillId="0" borderId="0">
      <alignment vertical="center"/>
    </xf>
    <xf numFmtId="0" fontId="12" fillId="0" borderId="0"/>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2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2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67"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51"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42" fillId="31" borderId="20" applyNumberFormat="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22" fillId="33" borderId="23"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39"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4"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37" fillId="39"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9" fillId="4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8" fillId="21" borderId="18" applyNumberFormat="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38" fillId="21" borderId="18" applyNumberForma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cellStyleXfs>
  <cellXfs count="245">
    <xf numFmtId="0" fontId="0" fillId="0" borderId="0" xfId="0"/>
    <xf numFmtId="0" fontId="0" fillId="0" borderId="0" xfId="0" applyFo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2" borderId="6" xfId="17687"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2" borderId="9" xfId="17687"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2" borderId="9" xfId="17687"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5" fillId="2" borderId="11" xfId="17687" applyFont="1" applyFill="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1" fillId="0" borderId="1" xfId="0" applyFont="1" applyBorder="1" applyAlignment="1">
      <alignment vertical="center"/>
    </xf>
    <xf numFmtId="0" fontId="4" fillId="0" borderId="3" xfId="0" applyFont="1" applyBorder="1" applyAlignment="1">
      <alignment horizontal="center" vertical="center" wrapText="1"/>
    </xf>
    <xf numFmtId="0" fontId="0" fillId="0" borderId="10" xfId="0" applyBorder="1"/>
    <xf numFmtId="0" fontId="11"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Border="1"/>
    <xf numFmtId="0" fontId="1" fillId="0" borderId="1" xfId="4965" applyFont="1" applyBorder="1" applyAlignment="1">
      <alignment horizontal="center" vertical="center"/>
    </xf>
    <xf numFmtId="0" fontId="1" fillId="2" borderId="1" xfId="4965" applyFont="1" applyFill="1" applyBorder="1" applyAlignment="1">
      <alignment horizontal="center" vertical="center"/>
    </xf>
    <xf numFmtId="0" fontId="2" fillId="0" borderId="2" xfId="4965" applyFont="1" applyBorder="1" applyAlignment="1">
      <alignment horizontal="center"/>
    </xf>
    <xf numFmtId="0" fontId="2" fillId="0" borderId="5" xfId="4965" applyFont="1" applyBorder="1" applyAlignment="1">
      <alignment horizontal="center" vertical="center"/>
    </xf>
    <xf numFmtId="0" fontId="2" fillId="2" borderId="5" xfId="4965" applyFont="1" applyFill="1" applyBorder="1" applyAlignment="1">
      <alignment horizontal="center" vertical="center"/>
    </xf>
    <xf numFmtId="0" fontId="2" fillId="0" borderId="5" xfId="4965" applyFont="1" applyBorder="1" applyAlignment="1">
      <alignment horizontal="center"/>
    </xf>
    <xf numFmtId="0" fontId="3" fillId="0" borderId="13" xfId="0" applyFont="1" applyBorder="1" applyAlignment="1">
      <alignment horizontal="left" vertical="center" wrapText="1"/>
    </xf>
    <xf numFmtId="0" fontId="3" fillId="0" borderId="2" xfId="4965" applyFont="1" applyBorder="1" applyAlignment="1">
      <alignment horizontal="left" vertical="center"/>
    </xf>
    <xf numFmtId="0" fontId="0" fillId="2" borderId="3" xfId="0" applyFont="1" applyFill="1" applyBorder="1" applyAlignment="1">
      <alignment horizontal="center"/>
    </xf>
    <xf numFmtId="0" fontId="12" fillId="0" borderId="5" xfId="4965" applyBorder="1" applyAlignment="1">
      <alignment vertical="center"/>
    </xf>
    <xf numFmtId="0" fontId="2" fillId="0" borderId="2" xfId="4965" applyFont="1" applyBorder="1" applyAlignment="1">
      <alignment horizontal="left" vertical="center"/>
    </xf>
    <xf numFmtId="0" fontId="2" fillId="2" borderId="5" xfId="0" applyFont="1" applyFill="1" applyBorder="1" applyAlignment="1">
      <alignment horizontal="center"/>
    </xf>
    <xf numFmtId="0" fontId="0" fillId="0" borderId="2" xfId="4965" applyFont="1" applyBorder="1" applyAlignment="1">
      <alignment horizontal="left" vertical="center"/>
    </xf>
    <xf numFmtId="0" fontId="2" fillId="2" borderId="5" xfId="0" applyFont="1" applyFill="1" applyBorder="1" applyAlignment="1">
      <alignment horizontal="center" vertical="center"/>
    </xf>
    <xf numFmtId="0" fontId="2"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2" fillId="0" borderId="5" xfId="0" applyFont="1" applyBorder="1" applyAlignment="1">
      <alignment horizontal="center" vertical="center"/>
    </xf>
    <xf numFmtId="0" fontId="13" fillId="2" borderId="3" xfId="0" applyFont="1" applyFill="1" applyBorder="1" applyAlignment="1">
      <alignment horizontal="center" vertical="center"/>
    </xf>
    <xf numFmtId="0" fontId="12" fillId="2" borderId="5" xfId="4965" applyFill="1" applyBorder="1" applyAlignment="1">
      <alignment vertical="center"/>
    </xf>
    <xf numFmtId="0" fontId="13" fillId="0" borderId="5" xfId="0" applyFont="1" applyBorder="1" applyAlignment="1">
      <alignment horizont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2" fillId="0" borderId="3" xfId="4965" applyFont="1" applyBorder="1" applyAlignment="1">
      <alignment horizontal="center" vertical="center"/>
    </xf>
    <xf numFmtId="0" fontId="2" fillId="2" borderId="3" xfId="0" applyFont="1" applyFill="1" applyBorder="1" applyAlignment="1">
      <alignment horizontal="center"/>
    </xf>
    <xf numFmtId="0" fontId="2" fillId="0" borderId="3" xfId="0" applyFont="1" applyBorder="1" applyAlignment="1">
      <alignment horizontal="center" vertical="center"/>
    </xf>
    <xf numFmtId="0" fontId="2" fillId="2" borderId="3" xfId="4965" applyFont="1" applyFill="1" applyBorder="1" applyAlignment="1">
      <alignment horizontal="center" vertical="center"/>
    </xf>
    <xf numFmtId="0" fontId="2" fillId="2" borderId="3" xfId="0" applyFont="1" applyFill="1" applyBorder="1" applyAlignment="1">
      <alignment horizontal="center" vertical="center"/>
    </xf>
    <xf numFmtId="0" fontId="15"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applyFont="1" applyBorder="1" applyAlignment="1">
      <alignment horizontal="center"/>
    </xf>
    <xf numFmtId="0" fontId="3"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2" fillId="3" borderId="2" xfId="4965" applyFont="1" applyFill="1" applyBorder="1" applyAlignment="1">
      <alignment horizontal="left" vertical="center"/>
    </xf>
    <xf numFmtId="0" fontId="2" fillId="3" borderId="3" xfId="0" applyFont="1" applyFill="1" applyBorder="1" applyAlignment="1">
      <alignment horizontal="center"/>
    </xf>
    <xf numFmtId="0" fontId="2" fillId="0" borderId="3" xfId="0" applyFont="1" applyBorder="1" applyAlignment="1">
      <alignment horizontal="center"/>
    </xf>
    <xf numFmtId="0" fontId="16" fillId="0" borderId="3" xfId="0" applyFont="1" applyBorder="1" applyAlignment="1">
      <alignment horizontal="center"/>
    </xf>
    <xf numFmtId="0" fontId="2" fillId="3" borderId="3" xfId="0" applyFont="1" applyFill="1" applyBorder="1" applyAlignment="1">
      <alignment horizontal="center" vertical="center"/>
    </xf>
    <xf numFmtId="0" fontId="13" fillId="3" borderId="3" xfId="0" applyFont="1" applyFill="1" applyBorder="1" applyAlignment="1">
      <alignment horizontal="center"/>
    </xf>
    <xf numFmtId="0" fontId="13" fillId="0" borderId="3" xfId="0" applyFont="1" applyBorder="1" applyAlignment="1">
      <alignment horizontal="center"/>
    </xf>
    <xf numFmtId="0" fontId="2" fillId="0" borderId="13"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2" xfId="4965"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5" fillId="2" borderId="6" xfId="11604" applyFont="1" applyFill="1" applyBorder="1" applyAlignment="1">
      <alignment horizontal="center" vertical="center"/>
    </xf>
    <xf numFmtId="0" fontId="2" fillId="0" borderId="5" xfId="17078" applyFont="1" applyBorder="1" applyAlignment="1">
      <alignment horizontal="center" vertical="center"/>
    </xf>
    <xf numFmtId="0" fontId="7" fillId="2" borderId="10" xfId="11604" applyFont="1" applyFill="1" applyBorder="1" applyAlignment="1">
      <alignment horizontal="center" vertical="center"/>
    </xf>
    <xf numFmtId="0" fontId="8" fillId="4" borderId="10" xfId="11604" applyFont="1" applyFill="1" applyBorder="1" applyAlignment="1">
      <alignment horizontal="center" vertical="center"/>
    </xf>
    <xf numFmtId="0" fontId="2" fillId="5" borderId="5" xfId="17078" applyFont="1" applyFill="1" applyBorder="1" applyAlignment="1">
      <alignment horizontal="center" vertical="center"/>
    </xf>
    <xf numFmtId="0" fontId="7" fillId="4" borderId="10" xfId="11604" applyFont="1" applyFill="1" applyBorder="1" applyAlignment="1">
      <alignment horizontal="center" vertical="center"/>
    </xf>
    <xf numFmtId="0" fontId="7" fillId="2" borderId="12" xfId="11604" applyFont="1" applyFill="1" applyBorder="1" applyAlignment="1">
      <alignment horizontal="center" vertical="center"/>
    </xf>
    <xf numFmtId="0" fontId="18" fillId="0" borderId="4" xfId="4965" applyFont="1" applyBorder="1" applyAlignment="1">
      <alignment horizontal="center" vertical="center" wrapText="1"/>
    </xf>
    <xf numFmtId="0" fontId="4" fillId="0" borderId="8" xfId="0" applyFont="1" applyBorder="1" applyAlignment="1">
      <alignment horizontal="center" vertical="center" wrapText="1"/>
    </xf>
    <xf numFmtId="0" fontId="2" fillId="0" borderId="3" xfId="17078" applyFont="1" applyBorder="1" applyAlignment="1">
      <alignment horizontal="center" vertical="center"/>
    </xf>
    <xf numFmtId="0" fontId="2" fillId="5" borderId="3" xfId="17078" applyFont="1" applyFill="1" applyBorder="1" applyAlignment="1">
      <alignment horizontal="center" vertical="center"/>
    </xf>
    <xf numFmtId="0" fontId="0" fillId="2" borderId="0" xfId="0" applyFill="1"/>
    <xf numFmtId="0" fontId="15" fillId="0" borderId="0" xfId="4965" applyFont="1" applyAlignment="1">
      <alignment horizontal="center" vertical="center"/>
    </xf>
    <xf numFmtId="0" fontId="19" fillId="0" borderId="1" xfId="4965" applyFont="1" applyBorder="1" applyAlignment="1">
      <alignment vertical="center"/>
    </xf>
    <xf numFmtId="0" fontId="11" fillId="0" borderId="1" xfId="4965" applyFont="1" applyBorder="1" applyAlignment="1">
      <alignment horizontal="center" vertical="center"/>
    </xf>
    <xf numFmtId="0" fontId="18" fillId="0" borderId="5" xfId="4965" applyFont="1" applyBorder="1" applyAlignment="1">
      <alignment horizontal="center" vertical="center" wrapText="1"/>
    </xf>
    <xf numFmtId="0" fontId="2" fillId="2" borderId="2" xfId="4965" applyFont="1" applyFill="1" applyBorder="1" applyAlignment="1">
      <alignment horizontal="center" vertical="center"/>
    </xf>
    <xf numFmtId="0" fontId="2" fillId="0" borderId="5" xfId="16630" applyFont="1" applyBorder="1" applyAlignment="1">
      <alignment horizontal="center" vertical="center"/>
    </xf>
    <xf numFmtId="0" fontId="2" fillId="0" borderId="3" xfId="16630" applyFont="1" applyBorder="1" applyAlignment="1">
      <alignment horizontal="center" vertical="center"/>
    </xf>
    <xf numFmtId="0" fontId="2" fillId="0" borderId="2" xfId="4965" applyFont="1" applyFill="1" applyBorder="1" applyAlignment="1">
      <alignment horizontal="center" vertical="center"/>
    </xf>
    <xf numFmtId="0" fontId="2" fillId="2" borderId="5" xfId="16630" applyFont="1" applyFill="1" applyBorder="1" applyAlignment="1">
      <alignment horizontal="center" vertical="center"/>
    </xf>
    <xf numFmtId="0" fontId="2" fillId="2" borderId="3" xfId="16630" applyFont="1" applyFill="1" applyBorder="1" applyAlignment="1">
      <alignment horizontal="center" vertical="center"/>
    </xf>
    <xf numFmtId="0" fontId="0" fillId="2" borderId="0" xfId="0" applyFont="1" applyFill="1"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5" fillId="2" borderId="8" xfId="11604" applyFont="1" applyFill="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8" fillId="5" borderId="10" xfId="11604"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horizontal="center" vertical="center"/>
    </xf>
    <xf numFmtId="0" fontId="7" fillId="5" borderId="10" xfId="11604" applyFont="1" applyFill="1" applyBorder="1" applyAlignment="1">
      <alignment horizontal="center" vertical="center"/>
    </xf>
    <xf numFmtId="0" fontId="20" fillId="5" borderId="10" xfId="0" applyFont="1" applyFill="1" applyBorder="1" applyAlignment="1">
      <alignment horizontal="center" vertical="center"/>
    </xf>
    <xf numFmtId="0" fontId="20" fillId="5" borderId="0" xfId="0" applyFont="1" applyFill="1" applyBorder="1" applyAlignment="1">
      <alignment horizontal="center" vertical="center"/>
    </xf>
    <xf numFmtId="0" fontId="5" fillId="2" borderId="12" xfId="11604" applyFont="1" applyFill="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2" fillId="2" borderId="7" xfId="17978" applyFont="1" applyFill="1" applyBorder="1" applyAlignment="1">
      <alignment horizontal="center" vertical="center"/>
    </xf>
    <xf numFmtId="0" fontId="22" fillId="2" borderId="0" xfId="17978" applyFont="1" applyFill="1" applyBorder="1" applyAlignment="1">
      <alignment horizontal="center" vertical="center"/>
    </xf>
    <xf numFmtId="0" fontId="9" fillId="5" borderId="0" xfId="17978" applyFont="1" applyFill="1" applyBorder="1" applyAlignment="1">
      <alignment horizontal="center" vertical="center"/>
    </xf>
    <xf numFmtId="0" fontId="22" fillId="5" borderId="0" xfId="17978" applyFont="1" applyFill="1" applyBorder="1" applyAlignment="1">
      <alignment horizontal="center" vertical="center"/>
    </xf>
    <xf numFmtId="0" fontId="22" fillId="2" borderId="1" xfId="17978" applyFont="1" applyFill="1" applyBorder="1" applyAlignment="1">
      <alignment horizontal="center" vertical="center"/>
    </xf>
    <xf numFmtId="0" fontId="23" fillId="0" borderId="0" xfId="0" applyFont="1" applyBorder="1"/>
    <xf numFmtId="0" fontId="19" fillId="0" borderId="1" xfId="0" applyFont="1" applyBorder="1" applyAlignment="1">
      <alignment vertical="center"/>
    </xf>
    <xf numFmtId="177" fontId="11" fillId="0" borderId="1" xfId="0" applyNumberFormat="1" applyFont="1" applyBorder="1" applyAlignment="1">
      <alignment horizontal="center" vertical="center"/>
    </xf>
    <xf numFmtId="0" fontId="25" fillId="0" borderId="13" xfId="0" applyFont="1" applyBorder="1" applyAlignment="1">
      <alignment horizontal="left" vertical="center" wrapText="1"/>
    </xf>
    <xf numFmtId="177" fontId="2" fillId="0" borderId="3" xfId="0" applyNumberFormat="1" applyFont="1" applyFill="1" applyBorder="1" applyAlignment="1">
      <alignment horizontal="center" vertical="center"/>
    </xf>
    <xf numFmtId="0" fontId="26" fillId="0" borderId="0" xfId="0" applyFont="1" applyBorder="1" applyAlignment="1">
      <alignment horizontal="center"/>
    </xf>
    <xf numFmtId="0" fontId="3"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2" fillId="5" borderId="2" xfId="4965" applyFont="1" applyFill="1" applyBorder="1" applyAlignment="1">
      <alignment horizontal="left"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xf>
    <xf numFmtId="177" fontId="2" fillId="5" borderId="3" xfId="0" applyNumberFormat="1" applyFont="1" applyFill="1" applyBorder="1" applyAlignment="1">
      <alignment horizontal="center"/>
    </xf>
    <xf numFmtId="177" fontId="2" fillId="0" borderId="3" xfId="0" applyNumberFormat="1" applyFont="1" applyFill="1" applyBorder="1" applyAlignment="1">
      <alignment horizontal="center"/>
    </xf>
    <xf numFmtId="0" fontId="16" fillId="5" borderId="5" xfId="0" applyFont="1" applyFill="1" applyBorder="1" applyAlignment="1">
      <alignment horizontal="center"/>
    </xf>
    <xf numFmtId="0" fontId="13" fillId="5" borderId="3" xfId="0" applyFont="1" applyFill="1" applyBorder="1" applyAlignment="1">
      <alignment horizontal="center" vertical="center"/>
    </xf>
    <xf numFmtId="177" fontId="16" fillId="5" borderId="3" xfId="0" applyNumberFormat="1" applyFont="1" applyFill="1" applyBorder="1" applyAlignment="1">
      <alignment horizontal="center"/>
    </xf>
    <xf numFmtId="0" fontId="2" fillId="5" borderId="3" xfId="0" applyFont="1" applyFill="1" applyBorder="1" applyAlignment="1">
      <alignment horizontal="center"/>
    </xf>
    <xf numFmtId="0" fontId="13" fillId="0" borderId="3" xfId="0" applyFont="1" applyBorder="1" applyAlignment="1">
      <alignment horizontal="center" vertical="center"/>
    </xf>
    <xf numFmtId="0" fontId="13" fillId="5" borderId="5" xfId="0" applyFont="1" applyFill="1" applyBorder="1" applyAlignment="1">
      <alignment horizontal="center"/>
    </xf>
    <xf numFmtId="0" fontId="13" fillId="5" borderId="3" xfId="0" applyFont="1" applyFill="1" applyBorder="1" applyAlignment="1">
      <alignment horizontal="center"/>
    </xf>
    <xf numFmtId="177" fontId="13" fillId="5" borderId="3" xfId="0" applyNumberFormat="1" applyFont="1" applyFill="1" applyBorder="1" applyAlignment="1">
      <alignment horizontal="center"/>
    </xf>
    <xf numFmtId="0" fontId="28" fillId="0" borderId="0" xfId="17070" applyFont="1" applyBorder="1" applyAlignment="1">
      <alignment horizontal="center" vertical="center"/>
    </xf>
    <xf numFmtId="0" fontId="28" fillId="0" borderId="1" xfId="17070" applyFont="1" applyBorder="1" applyAlignment="1">
      <alignment horizontal="center" vertical="center"/>
    </xf>
    <xf numFmtId="0" fontId="29" fillId="0" borderId="0" xfId="17070" applyFont="1" applyBorder="1" applyAlignment="1">
      <alignment horizontal="center" vertical="center"/>
    </xf>
    <xf numFmtId="0" fontId="29" fillId="0" borderId="4" xfId="17070" applyFont="1" applyBorder="1" applyAlignment="1">
      <alignment horizontal="center" vertical="center"/>
    </xf>
    <xf numFmtId="0" fontId="13" fillId="2" borderId="5" xfId="17070" applyFont="1" applyFill="1" applyBorder="1" applyAlignment="1">
      <alignment horizontal="center" vertical="center" wrapText="1"/>
    </xf>
    <xf numFmtId="0" fontId="2" fillId="2" borderId="5" xfId="17070" applyFont="1" applyFill="1" applyBorder="1" applyAlignment="1">
      <alignment horizontal="center" vertical="center" wrapText="1"/>
    </xf>
    <xf numFmtId="0" fontId="2" fillId="2" borderId="3" xfId="17070" applyFont="1" applyFill="1" applyBorder="1" applyAlignment="1">
      <alignment horizontal="center" vertical="center" wrapText="1"/>
    </xf>
    <xf numFmtId="0" fontId="13" fillId="2" borderId="2" xfId="17070" applyFont="1" applyFill="1" applyBorder="1" applyAlignment="1">
      <alignment horizontal="center" vertical="center"/>
    </xf>
    <xf numFmtId="0" fontId="13" fillId="2" borderId="4" xfId="17070" applyFont="1" applyFill="1" applyBorder="1" applyAlignment="1">
      <alignment horizontal="center" vertical="center"/>
    </xf>
    <xf numFmtId="0" fontId="2" fillId="0" borderId="2" xfId="17070" applyFont="1" applyBorder="1" applyAlignment="1">
      <alignment horizontal="center" vertical="center"/>
    </xf>
    <xf numFmtId="0" fontId="29" fillId="0" borderId="1" xfId="17070" applyFont="1" applyBorder="1" applyAlignment="1">
      <alignment horizontal="center" vertical="center"/>
    </xf>
    <xf numFmtId="0" fontId="28" fillId="0" borderId="4" xfId="17070" applyFont="1" applyBorder="1" applyAlignment="1">
      <alignment horizontal="center" vertical="center"/>
    </xf>
    <xf numFmtId="0" fontId="2" fillId="2" borderId="11" xfId="17070" applyFont="1" applyFill="1" applyBorder="1" applyAlignment="1">
      <alignment horizontal="center" vertical="center" wrapText="1"/>
    </xf>
    <xf numFmtId="0" fontId="2" fillId="2" borderId="5" xfId="17070" applyFont="1" applyFill="1" applyBorder="1" applyAlignment="1">
      <alignment horizontal="center" vertical="center"/>
    </xf>
    <xf numFmtId="0" fontId="2" fillId="2" borderId="2" xfId="17070" applyFont="1" applyFill="1" applyBorder="1" applyAlignment="1">
      <alignment horizontal="center" vertical="center"/>
    </xf>
    <xf numFmtId="0" fontId="2" fillId="2" borderId="7" xfId="17070" applyFont="1" applyFill="1" applyBorder="1" applyAlignment="1">
      <alignment vertical="center"/>
    </xf>
    <xf numFmtId="176" fontId="13" fillId="2" borderId="4" xfId="17070" applyNumberFormat="1" applyFont="1" applyFill="1" applyBorder="1" applyAlignment="1">
      <alignment horizontal="center" vertical="center"/>
    </xf>
    <xf numFmtId="0" fontId="12" fillId="0" borderId="0" xfId="0" applyFont="1"/>
    <xf numFmtId="0" fontId="0" fillId="0" borderId="0" xfId="0" applyAlignment="1">
      <alignment horizontal="center" vertical="center"/>
    </xf>
    <xf numFmtId="57" fontId="0" fillId="0" borderId="0" xfId="0" applyNumberFormat="1"/>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2" fillId="0" borderId="8" xfId="0" applyFont="1" applyBorder="1" applyAlignment="1">
      <alignment horizontal="center" vertical="center"/>
    </xf>
    <xf numFmtId="57" fontId="68" fillId="0" borderId="0" xfId="0" applyNumberFormat="1" applyFont="1"/>
    <xf numFmtId="0" fontId="70" fillId="0" borderId="0" xfId="0" applyFont="1"/>
    <xf numFmtId="0" fontId="70" fillId="0" borderId="0" xfId="0" applyFont="1" applyAlignment="1">
      <alignment horizontal="center" vertical="center"/>
    </xf>
    <xf numFmtId="0" fontId="2" fillId="0" borderId="5" xfId="16630" applyFont="1" applyFill="1" applyBorder="1" applyAlignment="1">
      <alignment horizontal="center" vertical="center"/>
    </xf>
    <xf numFmtId="0" fontId="12" fillId="0" borderId="0" xfId="0" applyFont="1" applyFill="1" applyAlignment="1">
      <alignment horizontal="left" vertical="center" wrapText="1"/>
    </xf>
    <xf numFmtId="57" fontId="12" fillId="0" borderId="0" xfId="0" applyNumberFormat="1" applyFont="1"/>
    <xf numFmtId="0" fontId="12" fillId="0" borderId="0" xfId="0" applyFont="1" applyFill="1" applyAlignment="1">
      <alignment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70" fillId="0" borderId="0" xfId="0" applyFont="1" applyBorder="1"/>
    <xf numFmtId="0" fontId="12" fillId="0" borderId="0" xfId="0" applyFont="1" applyAlignment="1">
      <alignment wrapText="1"/>
    </xf>
    <xf numFmtId="0" fontId="18" fillId="0" borderId="3" xfId="4965" applyFont="1" applyBorder="1" applyAlignment="1">
      <alignment horizontal="center" vertical="center" wrapText="1"/>
    </xf>
    <xf numFmtId="0" fontId="2" fillId="0" borderId="34" xfId="0" applyFont="1" applyFill="1" applyBorder="1" applyAlignment="1">
      <alignment horizontal="center" vertical="center" wrapText="1"/>
    </xf>
    <xf numFmtId="0" fontId="0" fillId="0" borderId="35" xfId="0" applyBorder="1"/>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5" borderId="34" xfId="0" applyFont="1" applyFill="1" applyBorder="1" applyAlignment="1">
      <alignment horizontal="center" vertical="center"/>
    </xf>
    <xf numFmtId="0" fontId="0" fillId="0" borderId="35" xfId="0" applyBorder="1" applyAlignment="1">
      <alignment wrapText="1"/>
    </xf>
    <xf numFmtId="0" fontId="4" fillId="0" borderId="7" xfId="4965" applyFont="1" applyFill="1" applyBorder="1" applyAlignment="1">
      <alignment vertical="center"/>
    </xf>
    <xf numFmtId="0" fontId="28" fillId="0" borderId="0" xfId="17070" applyFont="1" applyBorder="1" applyAlignment="1">
      <alignment horizontal="center" vertical="center"/>
    </xf>
    <xf numFmtId="0" fontId="13" fillId="2" borderId="13" xfId="17070" applyFont="1" applyFill="1" applyBorder="1" applyAlignment="1">
      <alignment horizontal="center" vertical="center" wrapText="1"/>
    </xf>
    <xf numFmtId="0" fontId="13" fillId="2" borderId="15" xfId="17070" applyFont="1" applyFill="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13" fillId="2" borderId="7" xfId="17070" applyFont="1" applyFill="1" applyBorder="1" applyAlignment="1">
      <alignment horizontal="center" vertical="center" wrapText="1"/>
    </xf>
    <xf numFmtId="0" fontId="13" fillId="2" borderId="1" xfId="17070" applyFont="1" applyFill="1" applyBorder="1" applyAlignment="1">
      <alignment horizontal="center" vertical="center" wrapText="1"/>
    </xf>
    <xf numFmtId="0" fontId="24" fillId="0" borderId="0" xfId="4965" applyFont="1" applyAlignment="1">
      <alignment horizontal="center" vertical="center"/>
    </xf>
    <xf numFmtId="0" fontId="27" fillId="0" borderId="7"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0" xfId="4965" applyFont="1" applyBorder="1" applyAlignment="1">
      <alignment horizontal="center" vertical="center"/>
    </xf>
    <xf numFmtId="0" fontId="11"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4" xfId="4965" applyFont="1" applyBorder="1" applyAlignment="1">
      <alignment horizontal="center" vertical="center" wrapText="1"/>
    </xf>
    <xf numFmtId="0" fontId="18" fillId="0" borderId="2" xfId="4965" applyFont="1" applyBorder="1" applyAlignment="1">
      <alignment horizontal="center" vertical="center" wrapText="1"/>
    </xf>
    <xf numFmtId="0" fontId="13" fillId="0" borderId="13" xfId="4965" applyFont="1" applyBorder="1" applyAlignment="1">
      <alignment horizontal="center" vertical="center" wrapText="1"/>
    </xf>
    <xf numFmtId="0" fontId="13" fillId="0" borderId="15" xfId="4965" applyFont="1" applyBorder="1" applyAlignment="1">
      <alignment horizontal="center" vertical="center" wrapText="1"/>
    </xf>
    <xf numFmtId="0" fontId="18" fillId="0" borderId="7" xfId="4965" applyFont="1" applyBorder="1" applyAlignment="1">
      <alignment horizontal="center" vertical="center" wrapText="1"/>
    </xf>
    <xf numFmtId="0" fontId="18" fillId="0" borderId="1" xfId="4965" applyFont="1" applyBorder="1" applyAlignment="1">
      <alignment horizontal="center" vertical="center" wrapText="1"/>
    </xf>
    <xf numFmtId="0" fontId="7" fillId="2" borderId="8" xfId="11604" applyFont="1" applyFill="1" applyBorder="1" applyAlignment="1">
      <alignment horizontal="left" vertical="center"/>
    </xf>
    <xf numFmtId="0" fontId="7" fillId="2" borderId="7" xfId="11604" applyFont="1" applyFill="1" applyBorder="1" applyAlignment="1">
      <alignment horizontal="left" vertical="center"/>
    </xf>
    <xf numFmtId="0" fontId="2" fillId="0" borderId="15" xfId="0" applyFont="1" applyBorder="1" applyAlignment="1">
      <alignment horizontal="center" vertical="center" wrapText="1"/>
    </xf>
    <xf numFmtId="0" fontId="1" fillId="0" borderId="0" xfId="4965" applyFont="1" applyAlignment="1">
      <alignment horizontal="center" vertical="center"/>
    </xf>
    <xf numFmtId="0" fontId="17" fillId="0" borderId="7" xfId="0" applyFont="1" applyBorder="1" applyAlignment="1">
      <alignment horizontal="center" vertical="center"/>
    </xf>
    <xf numFmtId="0" fontId="14"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4965" applyFont="1" applyBorder="1" applyAlignment="1">
      <alignment horizontal="center" vertical="center" wrapText="1"/>
    </xf>
    <xf numFmtId="0" fontId="3" fillId="0" borderId="4" xfId="4965" applyFont="1" applyBorder="1" applyAlignment="1">
      <alignment horizontal="center" vertical="center" wrapText="1"/>
    </xf>
    <xf numFmtId="0" fontId="3" fillId="0" borderId="2" xfId="4965" applyFont="1" applyBorder="1" applyAlignment="1">
      <alignment horizontal="center" vertical="center" wrapText="1"/>
    </xf>
    <xf numFmtId="0" fontId="2"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1-5</a:t>
            </a:r>
            <a:r>
              <a:rPr lang="zh-CN" altLang="en-US" b="1"/>
              <a:t>月新入库“四上”企业情况</a:t>
            </a:r>
          </a:p>
        </c:rich>
      </c:tx>
      <c:layout/>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57</c:v>
                </c:pt>
                <c:pt idx="1">
                  <c:v>18</c:v>
                </c:pt>
                <c:pt idx="2">
                  <c:v>2</c:v>
                </c:pt>
                <c:pt idx="3">
                  <c:v>2</c:v>
                </c:pt>
                <c:pt idx="4">
                  <c:v>29</c:v>
                </c:pt>
                <c:pt idx="5">
                  <c:v>6</c:v>
                </c:pt>
              </c:numCache>
            </c:numRef>
          </c:val>
        </c:ser>
        <c:ser>
          <c:idx val="1"/>
          <c:order val="1"/>
          <c:tx>
            <c:strRef>
              <c:f>图1!$C$1</c:f>
              <c:strCache>
                <c:ptCount val="1"/>
                <c:pt idx="0">
                  <c:v>2021入库个数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64</c:v>
                </c:pt>
                <c:pt idx="1">
                  <c:v>16</c:v>
                </c:pt>
                <c:pt idx="2">
                  <c:v>9</c:v>
                </c:pt>
                <c:pt idx="3">
                  <c:v>5</c:v>
                </c:pt>
                <c:pt idx="4">
                  <c:v>26</c:v>
                </c:pt>
                <c:pt idx="5">
                  <c:v>8</c:v>
                </c:pt>
              </c:numCache>
            </c:numRef>
          </c:val>
        </c:ser>
        <c:dLbls>
          <c:showLegendKey val="0"/>
          <c:showVal val="0"/>
          <c:showCatName val="0"/>
          <c:showSerName val="0"/>
          <c:showPercent val="0"/>
          <c:showBubbleSize val="0"/>
        </c:dLbls>
        <c:gapWidth val="219"/>
        <c:overlap val="-27"/>
        <c:axId val="451941472"/>
        <c:axId val="451883496"/>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7</c:v>
                </c:pt>
                <c:pt idx="1">
                  <c:v>-2</c:v>
                </c:pt>
                <c:pt idx="2">
                  <c:v>7</c:v>
                </c:pt>
                <c:pt idx="3">
                  <c:v>3</c:v>
                </c:pt>
                <c:pt idx="4">
                  <c:v>-3</c:v>
                </c:pt>
                <c:pt idx="5">
                  <c:v>2</c:v>
                </c:pt>
              </c:numCache>
            </c:numRef>
          </c:val>
          <c:smooth val="0"/>
        </c:ser>
        <c:dLbls>
          <c:showLegendKey val="0"/>
          <c:showVal val="0"/>
          <c:showCatName val="0"/>
          <c:showSerName val="0"/>
          <c:showPercent val="0"/>
          <c:showBubbleSize val="0"/>
        </c:dLbls>
        <c:marker val="1"/>
        <c:smooth val="0"/>
        <c:axId val="451941472"/>
        <c:axId val="451883496"/>
      </c:lineChart>
      <c:catAx>
        <c:axId val="45194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51883496"/>
        <c:crosses val="autoZero"/>
        <c:auto val="1"/>
        <c:lblAlgn val="ctr"/>
        <c:lblOffset val="100"/>
        <c:noMultiLvlLbl val="0"/>
      </c:catAx>
      <c:valAx>
        <c:axId val="45188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51941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9031"/>
          <c:y val="3.27623305609136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2020年5月</c:v>
                </c:pt>
                <c:pt idx="1">
                  <c:v>6月</c:v>
                </c:pt>
                <c:pt idx="2">
                  <c:v>7月</c:v>
                </c:pt>
                <c:pt idx="3">
                  <c:v>8月</c:v>
                </c:pt>
                <c:pt idx="4">
                  <c:v>9月</c:v>
                </c:pt>
                <c:pt idx="5">
                  <c:v>10月</c:v>
                </c:pt>
                <c:pt idx="6">
                  <c:v>11月</c:v>
                </c:pt>
                <c:pt idx="7">
                  <c:v>年度</c:v>
                </c:pt>
                <c:pt idx="8">
                  <c:v>2021年1月</c:v>
                </c:pt>
                <c:pt idx="9">
                  <c:v>2月</c:v>
                </c:pt>
                <c:pt idx="10">
                  <c:v>3月</c:v>
                </c:pt>
                <c:pt idx="11">
                  <c:v>4月</c:v>
                </c:pt>
                <c:pt idx="12">
                  <c:v>5月</c:v>
                </c:pt>
              </c:strCache>
            </c:strRef>
          </c:cat>
          <c:val>
            <c:numRef>
              <c:f>图2!$B$2:$N$2</c:f>
              <c:numCache>
                <c:formatCode>General</c:formatCode>
                <c:ptCount val="13"/>
                <c:pt idx="0">
                  <c:v>11</c:v>
                </c:pt>
                <c:pt idx="1">
                  <c:v>1</c:v>
                </c:pt>
                <c:pt idx="2">
                  <c:v>0</c:v>
                </c:pt>
                <c:pt idx="3">
                  <c:v>3</c:v>
                </c:pt>
                <c:pt idx="4">
                  <c:v>4</c:v>
                </c:pt>
                <c:pt idx="5">
                  <c:v>8</c:v>
                </c:pt>
                <c:pt idx="6">
                  <c:v>0</c:v>
                </c:pt>
                <c:pt idx="7">
                  <c:v>26</c:v>
                </c:pt>
                <c:pt idx="8">
                  <c:v>5</c:v>
                </c:pt>
                <c:pt idx="9">
                  <c:v>2</c:v>
                </c:pt>
                <c:pt idx="10">
                  <c:v>1</c:v>
                </c:pt>
                <c:pt idx="11">
                  <c:v>2</c:v>
                </c:pt>
                <c:pt idx="12">
                  <c:v>6</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2020年5月</c:v>
                </c:pt>
                <c:pt idx="1">
                  <c:v>6月</c:v>
                </c:pt>
                <c:pt idx="2">
                  <c:v>7月</c:v>
                </c:pt>
                <c:pt idx="3">
                  <c:v>8月</c:v>
                </c:pt>
                <c:pt idx="4">
                  <c:v>9月</c:v>
                </c:pt>
                <c:pt idx="5">
                  <c:v>10月</c:v>
                </c:pt>
                <c:pt idx="6">
                  <c:v>11月</c:v>
                </c:pt>
                <c:pt idx="7">
                  <c:v>年度</c:v>
                </c:pt>
                <c:pt idx="8">
                  <c:v>2021年1月</c:v>
                </c:pt>
                <c:pt idx="9">
                  <c:v>2月</c:v>
                </c:pt>
                <c:pt idx="10">
                  <c:v>3月</c:v>
                </c:pt>
                <c:pt idx="11">
                  <c:v>4月</c:v>
                </c:pt>
                <c:pt idx="12">
                  <c:v>5月</c:v>
                </c:pt>
              </c:strCache>
            </c:strRef>
          </c:cat>
          <c:val>
            <c:numRef>
              <c:f>图2!$B$3:$N$3</c:f>
              <c:numCache>
                <c:formatCode>General</c:formatCode>
                <c:ptCount val="13"/>
                <c:pt idx="0">
                  <c:v>18</c:v>
                </c:pt>
                <c:pt idx="1">
                  <c:v>19</c:v>
                </c:pt>
                <c:pt idx="2">
                  <c:v>19</c:v>
                </c:pt>
                <c:pt idx="3">
                  <c:v>22</c:v>
                </c:pt>
                <c:pt idx="4">
                  <c:v>26</c:v>
                </c:pt>
                <c:pt idx="5">
                  <c:v>34</c:v>
                </c:pt>
                <c:pt idx="6">
                  <c:v>34</c:v>
                </c:pt>
                <c:pt idx="7">
                  <c:v>60</c:v>
                </c:pt>
                <c:pt idx="8">
                  <c:v>5</c:v>
                </c:pt>
                <c:pt idx="9">
                  <c:v>7</c:v>
                </c:pt>
                <c:pt idx="10">
                  <c:v>8</c:v>
                </c:pt>
                <c:pt idx="11">
                  <c:v>10</c:v>
                </c:pt>
                <c:pt idx="12">
                  <c:v>16</c:v>
                </c:pt>
              </c:numCache>
            </c:numRef>
          </c:val>
        </c:ser>
        <c:dLbls>
          <c:showLegendKey val="0"/>
          <c:showVal val="0"/>
          <c:showCatName val="0"/>
          <c:showSerName val="0"/>
          <c:showPercent val="0"/>
          <c:showBubbleSize val="0"/>
        </c:dLbls>
        <c:gapWidth val="219"/>
        <c:overlap val="-27"/>
        <c:axId val="451685224"/>
        <c:axId val="451678688"/>
      </c:barChart>
      <c:catAx>
        <c:axId val="451685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51678688"/>
        <c:crosses val="autoZero"/>
        <c:auto val="1"/>
        <c:lblAlgn val="ctr"/>
        <c:lblOffset val="100"/>
        <c:noMultiLvlLbl val="0"/>
      </c:catAx>
      <c:valAx>
        <c:axId val="45167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516852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2020年5月</c:v>
                </c:pt>
                <c:pt idx="1">
                  <c:v>6月</c:v>
                </c:pt>
                <c:pt idx="2">
                  <c:v>7月</c:v>
                </c:pt>
                <c:pt idx="3">
                  <c:v>8月</c:v>
                </c:pt>
                <c:pt idx="4">
                  <c:v>9月</c:v>
                </c:pt>
                <c:pt idx="5">
                  <c:v>10月</c:v>
                </c:pt>
                <c:pt idx="6">
                  <c:v>11月</c:v>
                </c:pt>
                <c:pt idx="7">
                  <c:v>年度</c:v>
                </c:pt>
                <c:pt idx="8">
                  <c:v>2021年1月</c:v>
                </c:pt>
                <c:pt idx="9">
                  <c:v>2月</c:v>
                </c:pt>
                <c:pt idx="10">
                  <c:v>3月</c:v>
                </c:pt>
                <c:pt idx="11">
                  <c:v>4月</c:v>
                </c:pt>
                <c:pt idx="12">
                  <c:v>5月</c:v>
                </c:pt>
              </c:strCache>
            </c:strRef>
          </c:cat>
          <c:val>
            <c:numRef>
              <c:f>图3!$B$2:$N$2</c:f>
              <c:numCache>
                <c:formatCode>General</c:formatCode>
                <c:ptCount val="13"/>
                <c:pt idx="0">
                  <c:v>1</c:v>
                </c:pt>
                <c:pt idx="1">
                  <c:v>0</c:v>
                </c:pt>
                <c:pt idx="2">
                  <c:v>1</c:v>
                </c:pt>
                <c:pt idx="3">
                  <c:v>0</c:v>
                </c:pt>
                <c:pt idx="4">
                  <c:v>1</c:v>
                </c:pt>
                <c:pt idx="5">
                  <c:v>1</c:v>
                </c:pt>
                <c:pt idx="6">
                  <c:v>0</c:v>
                </c:pt>
                <c:pt idx="7">
                  <c:v>44</c:v>
                </c:pt>
                <c:pt idx="8">
                  <c:v>6</c:v>
                </c:pt>
                <c:pt idx="9">
                  <c:v>1</c:v>
                </c:pt>
                <c:pt idx="10">
                  <c:v>0</c:v>
                </c:pt>
                <c:pt idx="11">
                  <c:v>0</c:v>
                </c:pt>
                <c:pt idx="12">
                  <c:v>2</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2020年5月</c:v>
                </c:pt>
                <c:pt idx="1">
                  <c:v>6月</c:v>
                </c:pt>
                <c:pt idx="2">
                  <c:v>7月</c:v>
                </c:pt>
                <c:pt idx="3">
                  <c:v>8月</c:v>
                </c:pt>
                <c:pt idx="4">
                  <c:v>9月</c:v>
                </c:pt>
                <c:pt idx="5">
                  <c:v>10月</c:v>
                </c:pt>
                <c:pt idx="6">
                  <c:v>11月</c:v>
                </c:pt>
                <c:pt idx="7">
                  <c:v>年度</c:v>
                </c:pt>
                <c:pt idx="8">
                  <c:v>2021年1月</c:v>
                </c:pt>
                <c:pt idx="9">
                  <c:v>2月</c:v>
                </c:pt>
                <c:pt idx="10">
                  <c:v>3月</c:v>
                </c:pt>
                <c:pt idx="11">
                  <c:v>4月</c:v>
                </c:pt>
                <c:pt idx="12">
                  <c:v>5月</c:v>
                </c:pt>
              </c:strCache>
            </c:strRef>
          </c:cat>
          <c:val>
            <c:numRef>
              <c:f>图3!$B$3:$N$3</c:f>
              <c:numCache>
                <c:formatCode>General</c:formatCode>
                <c:ptCount val="13"/>
                <c:pt idx="0">
                  <c:v>2</c:v>
                </c:pt>
                <c:pt idx="1">
                  <c:v>2</c:v>
                </c:pt>
                <c:pt idx="2">
                  <c:v>3</c:v>
                </c:pt>
                <c:pt idx="3">
                  <c:v>3</c:v>
                </c:pt>
                <c:pt idx="4">
                  <c:v>4</c:v>
                </c:pt>
                <c:pt idx="5">
                  <c:v>5</c:v>
                </c:pt>
                <c:pt idx="6">
                  <c:v>5</c:v>
                </c:pt>
                <c:pt idx="7">
                  <c:v>49</c:v>
                </c:pt>
                <c:pt idx="8">
                  <c:v>6</c:v>
                </c:pt>
                <c:pt idx="9">
                  <c:v>7</c:v>
                </c:pt>
                <c:pt idx="10">
                  <c:v>7</c:v>
                </c:pt>
                <c:pt idx="11">
                  <c:v>7</c:v>
                </c:pt>
                <c:pt idx="12">
                  <c:v>9</c:v>
                </c:pt>
              </c:numCache>
            </c:numRef>
          </c:val>
        </c:ser>
        <c:dLbls>
          <c:showLegendKey val="0"/>
          <c:showVal val="0"/>
          <c:showCatName val="0"/>
          <c:showSerName val="0"/>
          <c:showPercent val="0"/>
          <c:showBubbleSize val="0"/>
        </c:dLbls>
        <c:gapWidth val="219"/>
        <c:overlap val="-27"/>
        <c:axId val="449462768"/>
        <c:axId val="500615448"/>
      </c:barChart>
      <c:catAx>
        <c:axId val="44946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15448"/>
        <c:crosses val="autoZero"/>
        <c:auto val="1"/>
        <c:lblAlgn val="ctr"/>
        <c:lblOffset val="100"/>
        <c:noMultiLvlLbl val="0"/>
      </c:catAx>
      <c:valAx>
        <c:axId val="500615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49462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2020年5月</c:v>
                </c:pt>
                <c:pt idx="1">
                  <c:v>6月</c:v>
                </c:pt>
                <c:pt idx="2">
                  <c:v>7月</c:v>
                </c:pt>
                <c:pt idx="3">
                  <c:v>8月</c:v>
                </c:pt>
                <c:pt idx="4">
                  <c:v>9月</c:v>
                </c:pt>
                <c:pt idx="5">
                  <c:v>10月</c:v>
                </c:pt>
                <c:pt idx="6">
                  <c:v>11月</c:v>
                </c:pt>
                <c:pt idx="7">
                  <c:v>年度</c:v>
                </c:pt>
                <c:pt idx="8">
                  <c:v>2021年1月</c:v>
                </c:pt>
                <c:pt idx="9">
                  <c:v>2月</c:v>
                </c:pt>
                <c:pt idx="10">
                  <c:v>3月</c:v>
                </c:pt>
                <c:pt idx="11">
                  <c:v>4月</c:v>
                </c:pt>
                <c:pt idx="12">
                  <c:v>5月</c:v>
                </c:pt>
              </c:strCache>
            </c:strRef>
          </c:cat>
          <c:val>
            <c:numRef>
              <c:f>图4!$B$2:$N$2</c:f>
              <c:numCache>
                <c:formatCode>General</c:formatCode>
                <c:ptCount val="13"/>
                <c:pt idx="0">
                  <c:v>0</c:v>
                </c:pt>
                <c:pt idx="1">
                  <c:v>0</c:v>
                </c:pt>
                <c:pt idx="2">
                  <c:v>0</c:v>
                </c:pt>
                <c:pt idx="3">
                  <c:v>0</c:v>
                </c:pt>
                <c:pt idx="4">
                  <c:v>0</c:v>
                </c:pt>
                <c:pt idx="5">
                  <c:v>1</c:v>
                </c:pt>
                <c:pt idx="6">
                  <c:v>0</c:v>
                </c:pt>
                <c:pt idx="7">
                  <c:v>30</c:v>
                </c:pt>
                <c:pt idx="8">
                  <c:v>5</c:v>
                </c:pt>
                <c:pt idx="9">
                  <c:v>0</c:v>
                </c:pt>
                <c:pt idx="10">
                  <c:v>0</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2020年5月</c:v>
                </c:pt>
                <c:pt idx="1">
                  <c:v>6月</c:v>
                </c:pt>
                <c:pt idx="2">
                  <c:v>7月</c:v>
                </c:pt>
                <c:pt idx="3">
                  <c:v>8月</c:v>
                </c:pt>
                <c:pt idx="4">
                  <c:v>9月</c:v>
                </c:pt>
                <c:pt idx="5">
                  <c:v>10月</c:v>
                </c:pt>
                <c:pt idx="6">
                  <c:v>11月</c:v>
                </c:pt>
                <c:pt idx="7">
                  <c:v>年度</c:v>
                </c:pt>
                <c:pt idx="8">
                  <c:v>2021年1月</c:v>
                </c:pt>
                <c:pt idx="9">
                  <c:v>2月</c:v>
                </c:pt>
                <c:pt idx="10">
                  <c:v>3月</c:v>
                </c:pt>
                <c:pt idx="11">
                  <c:v>4月</c:v>
                </c:pt>
                <c:pt idx="12">
                  <c:v>5月</c:v>
                </c:pt>
              </c:strCache>
            </c:strRef>
          </c:cat>
          <c:val>
            <c:numRef>
              <c:f>图4!$B$3:$N$3</c:f>
              <c:numCache>
                <c:formatCode>General</c:formatCode>
                <c:ptCount val="13"/>
                <c:pt idx="0">
                  <c:v>2</c:v>
                </c:pt>
                <c:pt idx="1">
                  <c:v>2</c:v>
                </c:pt>
                <c:pt idx="2">
                  <c:v>2</c:v>
                </c:pt>
                <c:pt idx="3">
                  <c:v>2</c:v>
                </c:pt>
                <c:pt idx="4">
                  <c:v>2</c:v>
                </c:pt>
                <c:pt idx="5">
                  <c:v>3</c:v>
                </c:pt>
                <c:pt idx="6">
                  <c:v>3</c:v>
                </c:pt>
                <c:pt idx="7">
                  <c:v>33</c:v>
                </c:pt>
                <c:pt idx="8">
                  <c:v>5</c:v>
                </c:pt>
                <c:pt idx="9">
                  <c:v>5</c:v>
                </c:pt>
                <c:pt idx="10">
                  <c:v>5</c:v>
                </c:pt>
                <c:pt idx="11">
                  <c:v>5</c:v>
                </c:pt>
                <c:pt idx="12">
                  <c:v>5</c:v>
                </c:pt>
              </c:numCache>
            </c:numRef>
          </c:val>
        </c:ser>
        <c:dLbls>
          <c:showLegendKey val="0"/>
          <c:showVal val="0"/>
          <c:showCatName val="0"/>
          <c:showSerName val="0"/>
          <c:showPercent val="0"/>
          <c:showBubbleSize val="0"/>
        </c:dLbls>
        <c:gapWidth val="219"/>
        <c:overlap val="-27"/>
        <c:axId val="500616624"/>
        <c:axId val="500617016"/>
      </c:barChart>
      <c:catAx>
        <c:axId val="50061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17016"/>
        <c:crosses val="autoZero"/>
        <c:auto val="1"/>
        <c:lblAlgn val="ctr"/>
        <c:lblOffset val="100"/>
        <c:noMultiLvlLbl val="0"/>
      </c:catAx>
      <c:valAx>
        <c:axId val="500617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1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2020年5月</c:v>
                </c:pt>
                <c:pt idx="1">
                  <c:v>6月</c:v>
                </c:pt>
                <c:pt idx="2">
                  <c:v>7月</c:v>
                </c:pt>
                <c:pt idx="3">
                  <c:v>8月</c:v>
                </c:pt>
                <c:pt idx="4">
                  <c:v>9月</c:v>
                </c:pt>
                <c:pt idx="5">
                  <c:v>10月</c:v>
                </c:pt>
                <c:pt idx="6">
                  <c:v>11月</c:v>
                </c:pt>
                <c:pt idx="7">
                  <c:v>2021年1月</c:v>
                </c:pt>
                <c:pt idx="8">
                  <c:v>2月</c:v>
                </c:pt>
                <c:pt idx="9">
                  <c:v>3月</c:v>
                </c:pt>
                <c:pt idx="10">
                  <c:v>4月</c:v>
                </c:pt>
                <c:pt idx="11">
                  <c:v>5月</c:v>
                </c:pt>
              </c:strCache>
            </c:strRef>
          </c:cat>
          <c:val>
            <c:numRef>
              <c:f>'图5 '!$B$2:$M$2</c:f>
              <c:numCache>
                <c:formatCode>General</c:formatCode>
                <c:ptCount val="12"/>
                <c:pt idx="0">
                  <c:v>21</c:v>
                </c:pt>
                <c:pt idx="1">
                  <c:v>6</c:v>
                </c:pt>
                <c:pt idx="2">
                  <c:v>2</c:v>
                </c:pt>
                <c:pt idx="3">
                  <c:v>5</c:v>
                </c:pt>
                <c:pt idx="4">
                  <c:v>5</c:v>
                </c:pt>
                <c:pt idx="5">
                  <c:v>6</c:v>
                </c:pt>
                <c:pt idx="6">
                  <c:v>13</c:v>
                </c:pt>
                <c:pt idx="7">
                  <c:v>6</c:v>
                </c:pt>
                <c:pt idx="8">
                  <c:v>4</c:v>
                </c:pt>
                <c:pt idx="9">
                  <c:v>9</c:v>
                </c:pt>
                <c:pt idx="10">
                  <c:v>3</c:v>
                </c:pt>
                <c:pt idx="11">
                  <c:v>4</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2020年5月</c:v>
                </c:pt>
                <c:pt idx="1">
                  <c:v>6月</c:v>
                </c:pt>
                <c:pt idx="2">
                  <c:v>7月</c:v>
                </c:pt>
                <c:pt idx="3">
                  <c:v>8月</c:v>
                </c:pt>
                <c:pt idx="4">
                  <c:v>9月</c:v>
                </c:pt>
                <c:pt idx="5">
                  <c:v>10月</c:v>
                </c:pt>
                <c:pt idx="6">
                  <c:v>11月</c:v>
                </c:pt>
                <c:pt idx="7">
                  <c:v>2021年1月</c:v>
                </c:pt>
                <c:pt idx="8">
                  <c:v>2月</c:v>
                </c:pt>
                <c:pt idx="9">
                  <c:v>3月</c:v>
                </c:pt>
                <c:pt idx="10">
                  <c:v>4月</c:v>
                </c:pt>
                <c:pt idx="11">
                  <c:v>5月</c:v>
                </c:pt>
              </c:strCache>
            </c:strRef>
          </c:cat>
          <c:val>
            <c:numRef>
              <c:f>'图5 '!$B$3:$M$3</c:f>
              <c:numCache>
                <c:formatCode>General</c:formatCode>
                <c:ptCount val="12"/>
                <c:pt idx="0">
                  <c:v>29</c:v>
                </c:pt>
                <c:pt idx="1">
                  <c:v>35</c:v>
                </c:pt>
                <c:pt idx="2">
                  <c:v>37</c:v>
                </c:pt>
                <c:pt idx="3">
                  <c:v>42</c:v>
                </c:pt>
                <c:pt idx="4">
                  <c:v>47</c:v>
                </c:pt>
                <c:pt idx="5">
                  <c:v>53</c:v>
                </c:pt>
                <c:pt idx="6">
                  <c:v>66</c:v>
                </c:pt>
                <c:pt idx="7">
                  <c:v>6</c:v>
                </c:pt>
                <c:pt idx="8">
                  <c:v>10</c:v>
                </c:pt>
                <c:pt idx="9">
                  <c:v>19</c:v>
                </c:pt>
                <c:pt idx="10">
                  <c:v>22</c:v>
                </c:pt>
                <c:pt idx="11">
                  <c:v>26</c:v>
                </c:pt>
              </c:numCache>
            </c:numRef>
          </c:val>
        </c:ser>
        <c:dLbls>
          <c:showLegendKey val="0"/>
          <c:showVal val="0"/>
          <c:showCatName val="0"/>
          <c:showSerName val="0"/>
          <c:showPercent val="0"/>
          <c:showBubbleSize val="0"/>
        </c:dLbls>
        <c:gapWidth val="219"/>
        <c:overlap val="-27"/>
        <c:axId val="500619760"/>
        <c:axId val="500620152"/>
      </c:barChart>
      <c:catAx>
        <c:axId val="50061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20152"/>
        <c:crosses val="autoZero"/>
        <c:auto val="1"/>
        <c:lblAlgn val="ctr"/>
        <c:lblOffset val="100"/>
        <c:noMultiLvlLbl val="0"/>
      </c:catAx>
      <c:valAx>
        <c:axId val="500620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19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2020年5月</c:v>
                </c:pt>
                <c:pt idx="1">
                  <c:v>6月</c:v>
                </c:pt>
                <c:pt idx="2">
                  <c:v>7月</c:v>
                </c:pt>
                <c:pt idx="3">
                  <c:v>8月</c:v>
                </c:pt>
                <c:pt idx="4">
                  <c:v>9月</c:v>
                </c:pt>
                <c:pt idx="5">
                  <c:v>10月</c:v>
                </c:pt>
                <c:pt idx="6">
                  <c:v>11月</c:v>
                </c:pt>
                <c:pt idx="7">
                  <c:v>2021年1月</c:v>
                </c:pt>
                <c:pt idx="8">
                  <c:v>2月</c:v>
                </c:pt>
                <c:pt idx="9">
                  <c:v>3月</c:v>
                </c:pt>
                <c:pt idx="10">
                  <c:v>4月</c:v>
                </c:pt>
                <c:pt idx="11">
                  <c:v>5月</c:v>
                </c:pt>
              </c:strCache>
            </c:strRef>
          </c:cat>
          <c:val>
            <c:numRef>
              <c:f>图6!$B$2:$M$2</c:f>
              <c:numCache>
                <c:formatCode>General</c:formatCode>
                <c:ptCount val="12"/>
                <c:pt idx="0">
                  <c:v>2</c:v>
                </c:pt>
                <c:pt idx="1">
                  <c:v>2</c:v>
                </c:pt>
                <c:pt idx="2">
                  <c:v>2</c:v>
                </c:pt>
                <c:pt idx="3">
                  <c:v>1</c:v>
                </c:pt>
                <c:pt idx="4">
                  <c:v>3</c:v>
                </c:pt>
                <c:pt idx="5">
                  <c:v>0</c:v>
                </c:pt>
                <c:pt idx="6">
                  <c:v>4</c:v>
                </c:pt>
                <c:pt idx="7">
                  <c:v>1</c:v>
                </c:pt>
                <c:pt idx="8">
                  <c:v>3</c:v>
                </c:pt>
                <c:pt idx="9">
                  <c:v>0</c:v>
                </c:pt>
                <c:pt idx="10">
                  <c:v>1</c:v>
                </c:pt>
                <c:pt idx="11">
                  <c:v>3</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2020年5月</c:v>
                </c:pt>
                <c:pt idx="1">
                  <c:v>6月</c:v>
                </c:pt>
                <c:pt idx="2">
                  <c:v>7月</c:v>
                </c:pt>
                <c:pt idx="3">
                  <c:v>8月</c:v>
                </c:pt>
                <c:pt idx="4">
                  <c:v>9月</c:v>
                </c:pt>
                <c:pt idx="5">
                  <c:v>10月</c:v>
                </c:pt>
                <c:pt idx="6">
                  <c:v>11月</c:v>
                </c:pt>
                <c:pt idx="7">
                  <c:v>2021年1月</c:v>
                </c:pt>
                <c:pt idx="8">
                  <c:v>2月</c:v>
                </c:pt>
                <c:pt idx="9">
                  <c:v>3月</c:v>
                </c:pt>
                <c:pt idx="10">
                  <c:v>4月</c:v>
                </c:pt>
                <c:pt idx="11">
                  <c:v>5月</c:v>
                </c:pt>
              </c:strCache>
            </c:strRef>
          </c:cat>
          <c:val>
            <c:numRef>
              <c:f>图6!$B$3:$M$3</c:f>
              <c:numCache>
                <c:formatCode>General</c:formatCode>
                <c:ptCount val="12"/>
                <c:pt idx="0">
                  <c:v>6</c:v>
                </c:pt>
                <c:pt idx="1">
                  <c:v>8</c:v>
                </c:pt>
                <c:pt idx="2">
                  <c:v>10</c:v>
                </c:pt>
                <c:pt idx="3">
                  <c:v>11</c:v>
                </c:pt>
                <c:pt idx="4">
                  <c:v>14</c:v>
                </c:pt>
                <c:pt idx="5">
                  <c:v>14</c:v>
                </c:pt>
                <c:pt idx="6">
                  <c:v>18</c:v>
                </c:pt>
                <c:pt idx="7">
                  <c:v>1</c:v>
                </c:pt>
                <c:pt idx="8">
                  <c:v>4</c:v>
                </c:pt>
                <c:pt idx="9">
                  <c:v>4</c:v>
                </c:pt>
                <c:pt idx="10">
                  <c:v>5</c:v>
                </c:pt>
                <c:pt idx="11">
                  <c:v>8</c:v>
                </c:pt>
              </c:numCache>
            </c:numRef>
          </c:val>
        </c:ser>
        <c:dLbls>
          <c:showLegendKey val="0"/>
          <c:showVal val="0"/>
          <c:showCatName val="0"/>
          <c:showSerName val="0"/>
          <c:showPercent val="0"/>
          <c:showBubbleSize val="0"/>
        </c:dLbls>
        <c:gapWidth val="219"/>
        <c:overlap val="-27"/>
        <c:axId val="500621720"/>
        <c:axId val="500622112"/>
      </c:barChart>
      <c:catAx>
        <c:axId val="50062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22112"/>
        <c:crosses val="autoZero"/>
        <c:auto val="1"/>
        <c:lblAlgn val="ctr"/>
        <c:lblOffset val="100"/>
        <c:noMultiLvlLbl val="0"/>
      </c:catAx>
      <c:valAx>
        <c:axId val="500622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006217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1-5</a:t>
            </a:r>
            <a:r>
              <a:rPr lang="zh-CN" altLang="en-US" b="1"/>
              <a:t>月新入库“四上”企业情况</a:t>
            </a:r>
          </a:p>
        </c:rich>
      </c:tx>
      <c:layout/>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64</c:v>
                </c:pt>
                <c:pt idx="1">
                  <c:v>16</c:v>
                </c:pt>
                <c:pt idx="2">
                  <c:v>9</c:v>
                </c:pt>
                <c:pt idx="3">
                  <c:v>5</c:v>
                </c:pt>
                <c:pt idx="4">
                  <c:v>26</c:v>
                </c:pt>
                <c:pt idx="5">
                  <c:v>8</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70</c:v>
                </c:pt>
                <c:pt idx="1">
                  <c:v>1</c:v>
                </c:pt>
                <c:pt idx="2">
                  <c:v>3</c:v>
                </c:pt>
                <c:pt idx="3">
                  <c:v>2</c:v>
                </c:pt>
                <c:pt idx="4">
                  <c:v>34</c:v>
                </c:pt>
                <c:pt idx="5">
                  <c:v>30</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51</c:v>
                </c:pt>
                <c:pt idx="1">
                  <c:v>10</c:v>
                </c:pt>
                <c:pt idx="2">
                  <c:v>12</c:v>
                </c:pt>
                <c:pt idx="3">
                  <c:v>0</c:v>
                </c:pt>
                <c:pt idx="4">
                  <c:v>16</c:v>
                </c:pt>
                <c:pt idx="5">
                  <c:v>13</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69</c:v>
                </c:pt>
                <c:pt idx="1">
                  <c:v>31</c:v>
                </c:pt>
                <c:pt idx="2">
                  <c:v>5</c:v>
                </c:pt>
                <c:pt idx="3">
                  <c:v>5</c:v>
                </c:pt>
                <c:pt idx="4">
                  <c:v>17</c:v>
                </c:pt>
                <c:pt idx="5">
                  <c:v>11</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23</c:v>
                </c:pt>
                <c:pt idx="1">
                  <c:v>5</c:v>
                </c:pt>
                <c:pt idx="2">
                  <c:v>3</c:v>
                </c:pt>
                <c:pt idx="3">
                  <c:v>1</c:v>
                </c:pt>
                <c:pt idx="4">
                  <c:v>4</c:v>
                </c:pt>
                <c:pt idx="5">
                  <c:v>10</c:v>
                </c:pt>
              </c:numCache>
            </c:numRef>
          </c:val>
        </c:ser>
        <c:dLbls>
          <c:showLegendKey val="0"/>
          <c:showVal val="0"/>
          <c:showCatName val="0"/>
          <c:showSerName val="0"/>
          <c:showPercent val="0"/>
          <c:showBubbleSize val="0"/>
        </c:dLbls>
        <c:gapWidth val="219"/>
        <c:overlap val="-27"/>
        <c:axId val="500619368"/>
        <c:axId val="500618976"/>
      </c:barChart>
      <c:catAx>
        <c:axId val="50061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00618976"/>
        <c:crosses val="autoZero"/>
        <c:auto val="1"/>
        <c:lblAlgn val="ctr"/>
        <c:lblOffset val="100"/>
        <c:noMultiLvlLbl val="0"/>
      </c:catAx>
      <c:valAx>
        <c:axId val="50061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00619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2</xdr:col>
      <xdr:colOff>628650</xdr:colOff>
      <xdr:row>6</xdr:row>
      <xdr:rowOff>66677</xdr:rowOff>
    </xdr:from>
    <xdr:to>
      <xdr:col>11</xdr:col>
      <xdr:colOff>762001</xdr:colOff>
      <xdr:row>22</xdr:row>
      <xdr:rowOff>133351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200025</xdr:colOff>
      <xdr:row>5</xdr:row>
      <xdr:rowOff>9525</xdr:rowOff>
    </xdr:from>
    <xdr:to>
      <xdr:col>12</xdr:col>
      <xdr:colOff>552450</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1</xdr:col>
      <xdr:colOff>352425</xdr:colOff>
      <xdr:row>4</xdr:row>
      <xdr:rowOff>57149</xdr:rowOff>
    </xdr:from>
    <xdr:to>
      <xdr:col>10</xdr:col>
      <xdr:colOff>457200</xdr:colOff>
      <xdr:row>29</xdr:row>
      <xdr:rowOff>38100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election activeCell="A21" sqref="A21"/>
    </sheetView>
  </sheetViews>
  <sheetFormatPr defaultColWidth="9" defaultRowHeight="14.25"/>
  <cols>
    <col min="1" max="1" width="124.5" customWidth="1"/>
  </cols>
  <sheetData>
    <row r="1" spans="1:1" ht="63.75" customHeight="1">
      <c r="A1" s="170" t="s">
        <v>136</v>
      </c>
    </row>
    <row r="2" spans="1:1">
      <c r="A2" s="171" t="s">
        <v>137</v>
      </c>
    </row>
    <row r="3" spans="1:1">
      <c r="A3" s="171" t="s">
        <v>0</v>
      </c>
    </row>
    <row r="4" spans="1:1" ht="42.75">
      <c r="A4" s="172" t="s">
        <v>1</v>
      </c>
    </row>
    <row r="5" spans="1:1">
      <c r="A5" s="172" t="s">
        <v>2</v>
      </c>
    </row>
    <row r="6" spans="1:1">
      <c r="A6" s="172" t="s">
        <v>3</v>
      </c>
    </row>
    <row r="7" spans="1:1">
      <c r="A7" s="171" t="s">
        <v>4</v>
      </c>
    </row>
    <row r="8" spans="1:1">
      <c r="A8" s="172" t="s">
        <v>5</v>
      </c>
    </row>
    <row r="9" spans="1:1">
      <c r="A9" s="172" t="s">
        <v>6</v>
      </c>
    </row>
    <row r="10" spans="1:1" ht="28.5">
      <c r="A10" s="171" t="s">
        <v>7</v>
      </c>
    </row>
    <row r="11" spans="1:1" ht="50.25" customHeight="1">
      <c r="A11" s="173" t="s">
        <v>8</v>
      </c>
    </row>
    <row r="12" spans="1:1" ht="42.75">
      <c r="A12" s="174" t="s">
        <v>9</v>
      </c>
    </row>
    <row r="13" spans="1:1">
      <c r="A13" s="172" t="s">
        <v>10</v>
      </c>
    </row>
    <row r="14" spans="1:1">
      <c r="A14" s="186" t="s">
        <v>140</v>
      </c>
    </row>
    <row r="15" spans="1:1">
      <c r="A15" s="171" t="s">
        <v>138</v>
      </c>
    </row>
    <row r="16" spans="1:1" ht="28.5">
      <c r="A16" s="186" t="s">
        <v>139</v>
      </c>
    </row>
    <row r="17" spans="1:1" ht="28.5">
      <c r="A17" s="172" t="s">
        <v>11</v>
      </c>
    </row>
    <row r="18" spans="1:1">
      <c r="A18" s="172" t="s">
        <v>12</v>
      </c>
    </row>
  </sheetData>
  <phoneticPr fontId="6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4"/>
  <sheetViews>
    <sheetView workbookViewId="0">
      <selection activeCell="C1" sqref="C1"/>
    </sheetView>
  </sheetViews>
  <sheetFormatPr defaultColWidth="9" defaultRowHeight="14.25"/>
  <cols>
    <col min="1" max="1" width="81.625" style="168" customWidth="1"/>
  </cols>
  <sheetData>
    <row r="1" spans="1:1" ht="69" customHeight="1">
      <c r="A1" s="169" t="s">
        <v>146</v>
      </c>
    </row>
    <row r="2" spans="1:1" ht="60.75" customHeight="1">
      <c r="A2" s="182" t="s">
        <v>151</v>
      </c>
    </row>
    <row r="3" spans="1:1" ht="118.5" customHeight="1">
      <c r="A3" s="182" t="s">
        <v>152</v>
      </c>
    </row>
    <row r="4" spans="1:1" s="167" customFormat="1" ht="102.75" customHeight="1">
      <c r="A4" s="180" t="s">
        <v>147</v>
      </c>
    </row>
  </sheetData>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D7"/>
  <sheetViews>
    <sheetView workbookViewId="0">
      <selection activeCell="P4" sqref="P4"/>
    </sheetView>
  </sheetViews>
  <sheetFormatPr defaultColWidth="9" defaultRowHeight="14.25"/>
  <cols>
    <col min="1" max="1" width="18.625" customWidth="1"/>
    <col min="2" max="3" width="15" customWidth="1"/>
  </cols>
  <sheetData>
    <row r="1" spans="1:4">
      <c r="B1" s="164" t="s">
        <v>127</v>
      </c>
      <c r="C1" s="164" t="s">
        <v>128</v>
      </c>
      <c r="D1" s="164" t="s">
        <v>13</v>
      </c>
    </row>
    <row r="2" spans="1:4">
      <c r="A2" t="s">
        <v>14</v>
      </c>
      <c r="B2">
        <v>57</v>
      </c>
      <c r="C2">
        <v>64</v>
      </c>
      <c r="D2">
        <f>C2-B2</f>
        <v>7</v>
      </c>
    </row>
    <row r="3" spans="1:4">
      <c r="A3" s="1" t="s">
        <v>15</v>
      </c>
      <c r="B3">
        <v>18</v>
      </c>
      <c r="C3">
        <v>16</v>
      </c>
      <c r="D3">
        <f t="shared" ref="D3:D7" si="0">C3-B3</f>
        <v>-2</v>
      </c>
    </row>
    <row r="4" spans="1:4">
      <c r="A4" s="1" t="s">
        <v>16</v>
      </c>
      <c r="B4">
        <v>2</v>
      </c>
      <c r="C4">
        <v>9</v>
      </c>
      <c r="D4">
        <f t="shared" si="0"/>
        <v>7</v>
      </c>
    </row>
    <row r="5" spans="1:4">
      <c r="A5" s="1" t="s">
        <v>17</v>
      </c>
      <c r="B5">
        <v>2</v>
      </c>
      <c r="C5">
        <v>5</v>
      </c>
      <c r="D5">
        <f t="shared" si="0"/>
        <v>3</v>
      </c>
    </row>
    <row r="6" spans="1:4">
      <c r="A6" s="1" t="s">
        <v>18</v>
      </c>
      <c r="B6">
        <v>29</v>
      </c>
      <c r="C6">
        <v>26</v>
      </c>
      <c r="D6">
        <f t="shared" si="0"/>
        <v>-3</v>
      </c>
    </row>
    <row r="7" spans="1:4">
      <c r="A7" s="1" t="s">
        <v>19</v>
      </c>
      <c r="B7">
        <v>6</v>
      </c>
      <c r="C7">
        <v>8</v>
      </c>
      <c r="D7">
        <f t="shared" si="0"/>
        <v>2</v>
      </c>
    </row>
  </sheetData>
  <phoneticPr fontId="6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N3"/>
  <sheetViews>
    <sheetView workbookViewId="0">
      <selection activeCell="N6" sqref="N6"/>
    </sheetView>
  </sheetViews>
  <sheetFormatPr defaultColWidth="9" defaultRowHeight="14.25"/>
  <cols>
    <col min="2" max="2" width="11" customWidth="1"/>
    <col min="3" max="3" width="10.5" bestFit="1" customWidth="1"/>
    <col min="10" max="10" width="11.625" customWidth="1"/>
    <col min="11" max="11" width="12.75" customWidth="1"/>
    <col min="12" max="12" width="10.5" customWidth="1"/>
    <col min="13" max="13" width="11.875" customWidth="1"/>
    <col min="14" max="14" width="10.375"/>
  </cols>
  <sheetData>
    <row r="1" spans="1:14">
      <c r="B1" s="166">
        <v>43952</v>
      </c>
      <c r="C1" t="s">
        <v>23</v>
      </c>
      <c r="D1" t="s">
        <v>24</v>
      </c>
      <c r="E1" t="s">
        <v>25</v>
      </c>
      <c r="F1" t="s">
        <v>26</v>
      </c>
      <c r="G1" t="s">
        <v>27</v>
      </c>
      <c r="H1" t="s">
        <v>28</v>
      </c>
      <c r="I1" s="164" t="s">
        <v>29</v>
      </c>
      <c r="J1" s="166">
        <v>44197</v>
      </c>
      <c r="K1" s="166" t="s">
        <v>30</v>
      </c>
      <c r="L1" s="176" t="s">
        <v>121</v>
      </c>
      <c r="M1" s="181" t="s">
        <v>123</v>
      </c>
      <c r="N1" s="181" t="s">
        <v>145</v>
      </c>
    </row>
    <row r="2" spans="1:14">
      <c r="A2" s="164" t="s">
        <v>129</v>
      </c>
      <c r="B2">
        <v>11</v>
      </c>
      <c r="C2">
        <v>1</v>
      </c>
      <c r="D2">
        <v>0</v>
      </c>
      <c r="E2">
        <v>3</v>
      </c>
      <c r="F2">
        <v>4</v>
      </c>
      <c r="G2">
        <v>8</v>
      </c>
      <c r="H2">
        <v>0</v>
      </c>
      <c r="I2">
        <v>26</v>
      </c>
      <c r="J2">
        <v>5</v>
      </c>
      <c r="K2">
        <v>2</v>
      </c>
      <c r="L2">
        <v>1</v>
      </c>
      <c r="M2">
        <v>2</v>
      </c>
      <c r="N2">
        <v>6</v>
      </c>
    </row>
    <row r="3" spans="1:14">
      <c r="A3" s="164" t="s">
        <v>130</v>
      </c>
      <c r="B3">
        <v>18</v>
      </c>
      <c r="C3">
        <v>19</v>
      </c>
      <c r="D3">
        <v>19</v>
      </c>
      <c r="E3">
        <v>22</v>
      </c>
      <c r="F3">
        <v>26</v>
      </c>
      <c r="G3">
        <v>34</v>
      </c>
      <c r="H3">
        <v>34</v>
      </c>
      <c r="I3">
        <v>60</v>
      </c>
      <c r="J3">
        <v>5</v>
      </c>
      <c r="K3">
        <v>7</v>
      </c>
      <c r="L3">
        <v>8</v>
      </c>
      <c r="M3">
        <v>10</v>
      </c>
      <c r="N3">
        <v>16</v>
      </c>
    </row>
  </sheetData>
  <phoneticPr fontId="69"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3"/>
  <sheetViews>
    <sheetView workbookViewId="0">
      <selection activeCell="O4" sqref="O4"/>
    </sheetView>
  </sheetViews>
  <sheetFormatPr defaultColWidth="9" defaultRowHeight="14.25"/>
  <cols>
    <col min="2" max="2" width="8" customWidth="1"/>
    <col min="3" max="3" width="10.5" bestFit="1" customWidth="1"/>
    <col min="11" max="11" width="10.5" customWidth="1"/>
    <col min="12" max="12" width="11.625" customWidth="1"/>
    <col min="13" max="13" width="11.75" customWidth="1"/>
  </cols>
  <sheetData>
    <row r="1" spans="1:14">
      <c r="B1" s="166">
        <v>43952</v>
      </c>
      <c r="C1" t="s">
        <v>23</v>
      </c>
      <c r="D1" t="s">
        <v>24</v>
      </c>
      <c r="E1" t="s">
        <v>25</v>
      </c>
      <c r="F1" t="s">
        <v>26</v>
      </c>
      <c r="G1" t="s">
        <v>27</v>
      </c>
      <c r="H1" t="s">
        <v>28</v>
      </c>
      <c r="I1" s="164" t="s">
        <v>29</v>
      </c>
      <c r="J1" s="166">
        <v>44197</v>
      </c>
      <c r="K1" s="166" t="s">
        <v>30</v>
      </c>
      <c r="L1" s="176" t="s">
        <v>121</v>
      </c>
      <c r="M1" s="181" t="s">
        <v>123</v>
      </c>
      <c r="N1" s="181" t="s">
        <v>145</v>
      </c>
    </row>
    <row r="2" spans="1:14">
      <c r="A2" s="164" t="s">
        <v>129</v>
      </c>
      <c r="B2">
        <v>1</v>
      </c>
      <c r="C2">
        <v>0</v>
      </c>
      <c r="D2">
        <v>1</v>
      </c>
      <c r="E2">
        <v>0</v>
      </c>
      <c r="F2">
        <v>1</v>
      </c>
      <c r="G2">
        <v>1</v>
      </c>
      <c r="H2">
        <v>0</v>
      </c>
      <c r="I2">
        <v>44</v>
      </c>
      <c r="J2">
        <v>6</v>
      </c>
      <c r="K2">
        <v>1</v>
      </c>
      <c r="L2">
        <v>0</v>
      </c>
      <c r="M2">
        <v>0</v>
      </c>
      <c r="N2">
        <v>2</v>
      </c>
    </row>
    <row r="3" spans="1:14">
      <c r="A3" s="164" t="s">
        <v>130</v>
      </c>
      <c r="B3">
        <v>2</v>
      </c>
      <c r="C3">
        <v>2</v>
      </c>
      <c r="D3">
        <v>3</v>
      </c>
      <c r="E3">
        <v>3</v>
      </c>
      <c r="F3">
        <v>4</v>
      </c>
      <c r="G3">
        <v>5</v>
      </c>
      <c r="H3">
        <v>5</v>
      </c>
      <c r="I3">
        <v>49</v>
      </c>
      <c r="J3">
        <v>6</v>
      </c>
      <c r="K3">
        <v>7</v>
      </c>
      <c r="L3">
        <v>7</v>
      </c>
      <c r="M3">
        <v>7</v>
      </c>
      <c r="N3">
        <v>9</v>
      </c>
    </row>
  </sheetData>
  <phoneticPr fontId="69"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N3"/>
  <sheetViews>
    <sheetView workbookViewId="0">
      <selection activeCell="O2" sqref="O2"/>
    </sheetView>
  </sheetViews>
  <sheetFormatPr defaultColWidth="9" defaultRowHeight="14.25"/>
  <cols>
    <col min="2" max="2" width="9.375" customWidth="1"/>
    <col min="3" max="3" width="10.5" bestFit="1" customWidth="1"/>
    <col min="10" max="10" width="10.5" customWidth="1"/>
    <col min="11" max="11" width="11.5" customWidth="1"/>
    <col min="12" max="12" width="11.25" customWidth="1"/>
    <col min="13" max="13" width="8.875" customWidth="1"/>
  </cols>
  <sheetData>
    <row r="1" spans="1:14">
      <c r="B1" s="166">
        <v>43952</v>
      </c>
      <c r="C1" t="s">
        <v>23</v>
      </c>
      <c r="D1" t="s">
        <v>24</v>
      </c>
      <c r="E1" t="s">
        <v>25</v>
      </c>
      <c r="F1" t="s">
        <v>26</v>
      </c>
      <c r="G1" t="s">
        <v>27</v>
      </c>
      <c r="H1" t="s">
        <v>28</v>
      </c>
      <c r="I1" s="164" t="s">
        <v>29</v>
      </c>
      <c r="J1" s="166">
        <v>44197</v>
      </c>
      <c r="K1" s="166" t="s">
        <v>30</v>
      </c>
      <c r="L1" s="176" t="s">
        <v>121</v>
      </c>
      <c r="M1" s="181" t="s">
        <v>123</v>
      </c>
      <c r="N1" s="181" t="s">
        <v>145</v>
      </c>
    </row>
    <row r="2" spans="1:14">
      <c r="A2" s="164" t="s">
        <v>129</v>
      </c>
      <c r="B2">
        <v>0</v>
      </c>
      <c r="C2">
        <v>0</v>
      </c>
      <c r="D2">
        <v>0</v>
      </c>
      <c r="E2">
        <v>0</v>
      </c>
      <c r="F2">
        <v>0</v>
      </c>
      <c r="G2">
        <v>1</v>
      </c>
      <c r="H2">
        <v>0</v>
      </c>
      <c r="I2">
        <v>30</v>
      </c>
      <c r="J2">
        <v>5</v>
      </c>
      <c r="K2">
        <v>0</v>
      </c>
      <c r="L2">
        <v>0</v>
      </c>
      <c r="M2">
        <v>0</v>
      </c>
      <c r="N2">
        <v>0</v>
      </c>
    </row>
    <row r="3" spans="1:14">
      <c r="A3" s="164" t="s">
        <v>130</v>
      </c>
      <c r="B3">
        <v>2</v>
      </c>
      <c r="C3">
        <v>2</v>
      </c>
      <c r="D3">
        <v>2</v>
      </c>
      <c r="E3">
        <v>2</v>
      </c>
      <c r="F3">
        <v>2</v>
      </c>
      <c r="G3">
        <v>3</v>
      </c>
      <c r="H3">
        <v>3</v>
      </c>
      <c r="I3">
        <v>33</v>
      </c>
      <c r="J3">
        <v>5</v>
      </c>
      <c r="K3">
        <v>5</v>
      </c>
      <c r="L3">
        <v>5</v>
      </c>
      <c r="M3">
        <v>5</v>
      </c>
      <c r="N3">
        <v>5</v>
      </c>
    </row>
  </sheetData>
  <phoneticPr fontId="69"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M5"/>
  <sheetViews>
    <sheetView workbookViewId="0">
      <selection activeCell="N3" sqref="N3"/>
    </sheetView>
  </sheetViews>
  <sheetFormatPr defaultColWidth="9" defaultRowHeight="14.25"/>
  <cols>
    <col min="2" max="2" width="11" customWidth="1"/>
    <col min="3" max="3" width="10.5" bestFit="1" customWidth="1"/>
    <col min="10" max="10" width="10.75" customWidth="1"/>
    <col min="11" max="11" width="10" customWidth="1"/>
    <col min="12" max="12" width="11" customWidth="1"/>
  </cols>
  <sheetData>
    <row r="1" spans="1:13">
      <c r="B1" s="166">
        <v>43952</v>
      </c>
      <c r="C1" t="s">
        <v>23</v>
      </c>
      <c r="D1" t="s">
        <v>24</v>
      </c>
      <c r="E1" t="s">
        <v>25</v>
      </c>
      <c r="F1" t="s">
        <v>26</v>
      </c>
      <c r="G1" t="s">
        <v>27</v>
      </c>
      <c r="H1" t="s">
        <v>28</v>
      </c>
      <c r="I1" s="166">
        <v>44197</v>
      </c>
      <c r="J1" s="166" t="s">
        <v>30</v>
      </c>
      <c r="K1" s="176" t="s">
        <v>121</v>
      </c>
      <c r="L1" s="181" t="s">
        <v>123</v>
      </c>
      <c r="M1" s="181" t="s">
        <v>145</v>
      </c>
    </row>
    <row r="2" spans="1:13">
      <c r="A2" s="164" t="s">
        <v>129</v>
      </c>
      <c r="B2">
        <v>21</v>
      </c>
      <c r="C2">
        <v>6</v>
      </c>
      <c r="D2">
        <v>2</v>
      </c>
      <c r="E2">
        <v>5</v>
      </c>
      <c r="F2">
        <v>5</v>
      </c>
      <c r="G2">
        <v>6</v>
      </c>
      <c r="H2">
        <v>13</v>
      </c>
      <c r="I2">
        <v>6</v>
      </c>
      <c r="J2">
        <v>4</v>
      </c>
      <c r="K2">
        <v>9</v>
      </c>
      <c r="L2">
        <v>3</v>
      </c>
      <c r="M2">
        <v>4</v>
      </c>
    </row>
    <row r="3" spans="1:13">
      <c r="A3" s="164" t="s">
        <v>130</v>
      </c>
      <c r="B3">
        <v>29</v>
      </c>
      <c r="C3">
        <v>35</v>
      </c>
      <c r="D3">
        <v>37</v>
      </c>
      <c r="E3">
        <v>42</v>
      </c>
      <c r="F3">
        <v>47</v>
      </c>
      <c r="G3">
        <v>53</v>
      </c>
      <c r="H3">
        <v>66</v>
      </c>
      <c r="I3">
        <v>6</v>
      </c>
      <c r="J3">
        <v>10</v>
      </c>
      <c r="K3">
        <v>19</v>
      </c>
      <c r="L3">
        <v>22</v>
      </c>
      <c r="M3">
        <v>26</v>
      </c>
    </row>
    <row r="5" spans="1:13" ht="12.95" customHeight="1"/>
  </sheetData>
  <phoneticPr fontId="69"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M12"/>
  <sheetViews>
    <sheetView workbookViewId="0">
      <selection activeCell="M5" sqref="M5"/>
    </sheetView>
  </sheetViews>
  <sheetFormatPr defaultColWidth="9" defaultRowHeight="14.25"/>
  <cols>
    <col min="2" max="2" width="11.75" customWidth="1"/>
    <col min="3" max="3" width="10.5" bestFit="1" customWidth="1"/>
    <col min="9" max="9" width="11.25" customWidth="1"/>
    <col min="10" max="10" width="11.625" customWidth="1"/>
    <col min="12" max="12" width="12" customWidth="1"/>
  </cols>
  <sheetData>
    <row r="1" spans="1:13">
      <c r="B1" s="166">
        <v>43952</v>
      </c>
      <c r="C1" t="s">
        <v>23</v>
      </c>
      <c r="D1" t="s">
        <v>24</v>
      </c>
      <c r="E1" t="s">
        <v>25</v>
      </c>
      <c r="F1" t="s">
        <v>26</v>
      </c>
      <c r="G1" t="s">
        <v>27</v>
      </c>
      <c r="H1" t="s">
        <v>28</v>
      </c>
      <c r="I1" s="166">
        <v>44197</v>
      </c>
      <c r="J1" s="166" t="s">
        <v>30</v>
      </c>
      <c r="K1" s="176" t="s">
        <v>121</v>
      </c>
      <c r="L1" s="181" t="s">
        <v>123</v>
      </c>
      <c r="M1" s="181" t="s">
        <v>145</v>
      </c>
    </row>
    <row r="2" spans="1:13">
      <c r="A2" s="164" t="s">
        <v>129</v>
      </c>
      <c r="B2">
        <v>2</v>
      </c>
      <c r="C2">
        <v>2</v>
      </c>
      <c r="D2">
        <v>2</v>
      </c>
      <c r="E2">
        <v>1</v>
      </c>
      <c r="F2">
        <v>3</v>
      </c>
      <c r="G2">
        <v>0</v>
      </c>
      <c r="H2">
        <v>4</v>
      </c>
      <c r="I2">
        <v>1</v>
      </c>
      <c r="J2">
        <v>3</v>
      </c>
      <c r="K2">
        <v>0</v>
      </c>
      <c r="L2">
        <v>1</v>
      </c>
      <c r="M2">
        <v>3</v>
      </c>
    </row>
    <row r="3" spans="1:13">
      <c r="A3" s="164" t="s">
        <v>130</v>
      </c>
      <c r="B3">
        <v>6</v>
      </c>
      <c r="C3">
        <v>8</v>
      </c>
      <c r="D3">
        <v>10</v>
      </c>
      <c r="E3">
        <v>11</v>
      </c>
      <c r="F3">
        <v>14</v>
      </c>
      <c r="G3">
        <v>14</v>
      </c>
      <c r="H3">
        <v>18</v>
      </c>
      <c r="I3">
        <v>1</v>
      </c>
      <c r="J3">
        <v>4</v>
      </c>
      <c r="K3">
        <v>4</v>
      </c>
      <c r="L3">
        <v>5</v>
      </c>
      <c r="M3">
        <v>8</v>
      </c>
    </row>
    <row r="11" spans="1:13">
      <c r="B11" s="166"/>
      <c r="C11" s="166"/>
      <c r="D11" s="166"/>
      <c r="E11" s="166"/>
      <c r="F11" s="166"/>
      <c r="G11" s="166"/>
      <c r="H11" s="166"/>
      <c r="I11" s="166"/>
      <c r="J11" s="166"/>
      <c r="K11" s="166"/>
    </row>
    <row r="12" spans="1:13">
      <c r="B12" s="166"/>
      <c r="C12" s="166"/>
      <c r="D12" s="166"/>
      <c r="E12" s="166"/>
      <c r="F12" s="166"/>
      <c r="G12" s="166"/>
      <c r="H12" s="166"/>
      <c r="I12" s="166"/>
      <c r="J12" s="166"/>
      <c r="K12" s="166"/>
    </row>
  </sheetData>
  <phoneticPr fontId="69"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F7"/>
  <sheetViews>
    <sheetView workbookViewId="0">
      <selection activeCell="N2" sqref="N2"/>
    </sheetView>
  </sheetViews>
  <sheetFormatPr defaultColWidth="9" defaultRowHeight="14.25"/>
  <cols>
    <col min="1" max="1" width="19.625" customWidth="1"/>
  </cols>
  <sheetData>
    <row r="1" spans="1:6">
      <c r="B1" s="177" t="s">
        <v>31</v>
      </c>
      <c r="C1" s="1" t="s">
        <v>32</v>
      </c>
      <c r="D1" s="1" t="s">
        <v>33</v>
      </c>
      <c r="E1" s="1" t="s">
        <v>34</v>
      </c>
      <c r="F1" s="1" t="s">
        <v>35</v>
      </c>
    </row>
    <row r="2" spans="1:6" ht="22.5" customHeight="1">
      <c r="A2" s="164" t="s">
        <v>36</v>
      </c>
      <c r="B2" s="178">
        <v>64</v>
      </c>
      <c r="C2" s="165">
        <v>70</v>
      </c>
      <c r="D2" s="165">
        <v>51</v>
      </c>
      <c r="E2" s="165">
        <v>69</v>
      </c>
      <c r="F2" s="165">
        <v>23</v>
      </c>
    </row>
    <row r="3" spans="1:6" ht="22.5" customHeight="1">
      <c r="A3" s="1" t="s">
        <v>15</v>
      </c>
      <c r="B3" s="178">
        <v>16</v>
      </c>
      <c r="C3" s="165">
        <v>1</v>
      </c>
      <c r="D3" s="165">
        <v>10</v>
      </c>
      <c r="E3" s="165">
        <v>31</v>
      </c>
      <c r="F3" s="165">
        <v>5</v>
      </c>
    </row>
    <row r="4" spans="1:6" ht="14.25" customHeight="1">
      <c r="A4" s="1" t="s">
        <v>16</v>
      </c>
      <c r="B4" s="178">
        <v>9</v>
      </c>
      <c r="C4" s="165">
        <v>3</v>
      </c>
      <c r="D4" s="165">
        <v>12</v>
      </c>
      <c r="E4" s="165">
        <v>5</v>
      </c>
      <c r="F4" s="165">
        <v>3</v>
      </c>
    </row>
    <row r="5" spans="1:6" ht="22.5" customHeight="1">
      <c r="A5" s="1" t="s">
        <v>17</v>
      </c>
      <c r="B5" s="178">
        <v>5</v>
      </c>
      <c r="C5" s="165">
        <v>2</v>
      </c>
      <c r="D5" s="165">
        <v>0</v>
      </c>
      <c r="E5" s="165">
        <v>5</v>
      </c>
      <c r="F5" s="165">
        <v>1</v>
      </c>
    </row>
    <row r="6" spans="1:6">
      <c r="A6" s="1" t="s">
        <v>18</v>
      </c>
      <c r="B6" s="178">
        <v>26</v>
      </c>
      <c r="C6" s="165">
        <v>34</v>
      </c>
      <c r="D6" s="165">
        <v>16</v>
      </c>
      <c r="E6" s="165">
        <v>17</v>
      </c>
      <c r="F6" s="165">
        <v>4</v>
      </c>
    </row>
    <row r="7" spans="1:6">
      <c r="A7" s="1" t="s">
        <v>19</v>
      </c>
      <c r="B7" s="178">
        <v>8</v>
      </c>
      <c r="C7" s="165">
        <v>30</v>
      </c>
      <c r="D7" s="165">
        <v>13</v>
      </c>
      <c r="E7" s="165">
        <v>11</v>
      </c>
      <c r="F7" s="165">
        <v>10</v>
      </c>
    </row>
  </sheetData>
  <phoneticPr fontId="6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14"/>
  <sheetViews>
    <sheetView showZeros="0" workbookViewId="0">
      <selection activeCell="K1" sqref="K1"/>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27"/>
  </cols>
  <sheetData>
    <row r="1" spans="1:9" ht="42.75" customHeight="1">
      <c r="A1" s="195" t="s">
        <v>143</v>
      </c>
      <c r="B1" s="195"/>
      <c r="C1" s="195"/>
      <c r="D1" s="195"/>
      <c r="E1" s="195"/>
      <c r="F1" s="195"/>
      <c r="G1" s="195"/>
      <c r="H1" s="195"/>
      <c r="I1" s="195"/>
    </row>
    <row r="2" spans="1:9" ht="20.25">
      <c r="A2" s="148"/>
      <c r="B2" s="148"/>
      <c r="C2" s="148"/>
      <c r="D2" s="147"/>
      <c r="E2" s="148"/>
      <c r="F2" s="148"/>
      <c r="G2" s="157"/>
      <c r="H2" s="157"/>
      <c r="I2" s="148"/>
    </row>
    <row r="3" spans="1:9" ht="20.25">
      <c r="A3" s="196" t="s">
        <v>37</v>
      </c>
      <c r="B3" s="196" t="s">
        <v>38</v>
      </c>
      <c r="C3" s="198" t="s">
        <v>39</v>
      </c>
      <c r="D3" s="158"/>
      <c r="E3" s="148"/>
      <c r="F3" s="148"/>
      <c r="G3" s="157"/>
      <c r="H3" s="157"/>
      <c r="I3" s="198" t="s">
        <v>40</v>
      </c>
    </row>
    <row r="4" spans="1:9" ht="35.25" customHeight="1">
      <c r="A4" s="197"/>
      <c r="B4" s="197"/>
      <c r="C4" s="199"/>
      <c r="D4" s="159" t="s">
        <v>41</v>
      </c>
      <c r="E4" s="152" t="s">
        <v>124</v>
      </c>
      <c r="F4" s="152" t="s">
        <v>43</v>
      </c>
      <c r="G4" s="152" t="s">
        <v>44</v>
      </c>
      <c r="H4" s="153" t="s">
        <v>45</v>
      </c>
      <c r="I4" s="198"/>
    </row>
    <row r="5" spans="1:9" ht="30" customHeight="1">
      <c r="A5" s="154" t="s">
        <v>46</v>
      </c>
      <c r="B5" s="154">
        <f>'分行业“四上”单位入库情况'!B7+'分行业“四上”单位入库情况'!B17+'分行业“四上”单位入库情况'!B38+'分行业“四上”单位入库情况'!B27+'分行业“四上”单位入库情况'!B48</f>
        <v>133</v>
      </c>
      <c r="C5" s="160">
        <f t="shared" ref="C5:C13" si="0">SUM(D5:H5)</f>
        <v>64</v>
      </c>
      <c r="D5" s="160">
        <f>分行业四上单位入库台账!B6</f>
        <v>16</v>
      </c>
      <c r="E5" s="160">
        <f>分行业四上单位入库台账!B16</f>
        <v>9</v>
      </c>
      <c r="F5" s="160">
        <f>分行业四上单位入库台账!B26</f>
        <v>5</v>
      </c>
      <c r="G5" s="160">
        <f>分行业四上单位入库台账!B37</f>
        <v>26</v>
      </c>
      <c r="H5" s="160">
        <f>分行业四上单位入库台账!B47</f>
        <v>8</v>
      </c>
      <c r="I5" s="163">
        <f>C5/B5*100</f>
        <v>48.120300751879697</v>
      </c>
    </row>
    <row r="6" spans="1:9" ht="30" customHeight="1">
      <c r="A6" s="161" t="s">
        <v>47</v>
      </c>
      <c r="B6" s="154">
        <f>'分行业“四上”单位入库情况'!B8+'分行业“四上”单位入库情况'!B18+'分行业“四上”单位入库情况'!B39+'分行业“四上”单位入库情况'!B28+'分行业“四上”单位入库情况'!B49</f>
        <v>33</v>
      </c>
      <c r="C6" s="160">
        <f t="shared" si="0"/>
        <v>16</v>
      </c>
      <c r="D6" s="160">
        <f>分行业四上单位入库台账!B7</f>
        <v>2</v>
      </c>
      <c r="E6" s="160">
        <f>分行业四上单位入库台账!B17</f>
        <v>3</v>
      </c>
      <c r="F6" s="160">
        <f>分行业四上单位入库台账!B27</f>
        <v>1</v>
      </c>
      <c r="G6" s="160">
        <f>分行业四上单位入库台账!B38</f>
        <v>7</v>
      </c>
      <c r="H6" s="160">
        <f>分行业四上单位入库台账!B48</f>
        <v>3</v>
      </c>
      <c r="I6" s="163">
        <f t="shared" ref="I6:I13" si="1">C6/B6*100</f>
        <v>48.484848484848484</v>
      </c>
    </row>
    <row r="7" spans="1:9" ht="30" customHeight="1">
      <c r="A7" s="161" t="s">
        <v>48</v>
      </c>
      <c r="B7" s="154">
        <f>'分行业“四上”单位入库情况'!B9+'分行业“四上”单位入库情况'!B19+'分行业“四上”单位入库情况'!B40+'分行业“四上”单位入库情况'!B29+'分行业“四上”单位入库情况'!B50</f>
        <v>13</v>
      </c>
      <c r="C7" s="160">
        <f t="shared" si="0"/>
        <v>9</v>
      </c>
      <c r="D7" s="160">
        <f>分行业四上单位入库台账!B8</f>
        <v>2</v>
      </c>
      <c r="E7" s="160">
        <f>分行业四上单位入库台账!B18</f>
        <v>2</v>
      </c>
      <c r="F7" s="160">
        <f>分行业四上单位入库台账!B28</f>
        <v>1</v>
      </c>
      <c r="G7" s="160">
        <f>分行业四上单位入库台账!B39</f>
        <v>4</v>
      </c>
      <c r="H7" s="160">
        <f>分行业四上单位入库台账!B49</f>
        <v>0</v>
      </c>
      <c r="I7" s="163">
        <f t="shared" si="1"/>
        <v>69.230769230769226</v>
      </c>
    </row>
    <row r="8" spans="1:9" ht="30" customHeight="1">
      <c r="A8" s="161" t="s">
        <v>49</v>
      </c>
      <c r="B8" s="154">
        <f>'分行业“四上”单位入库情况'!B10+'分行业“四上”单位入库情况'!B20+'分行业“四上”单位入库情况'!B41+'分行业“四上”单位入库情况'!B30+'分行业“四上”单位入库情况'!B51</f>
        <v>11</v>
      </c>
      <c r="C8" s="160">
        <f t="shared" si="0"/>
        <v>5</v>
      </c>
      <c r="D8" s="160">
        <f>分行业四上单位入库台账!B9</f>
        <v>2</v>
      </c>
      <c r="E8" s="160">
        <f>分行业四上单位入库台账!B19</f>
        <v>1</v>
      </c>
      <c r="F8" s="160">
        <f>分行业四上单位入库台账!B29</f>
        <v>0</v>
      </c>
      <c r="G8" s="160">
        <f>分行业四上单位入库台账!B40</f>
        <v>2</v>
      </c>
      <c r="H8" s="160">
        <f>分行业四上单位入库台账!B50</f>
        <v>0</v>
      </c>
      <c r="I8" s="163">
        <f t="shared" si="1"/>
        <v>45.454545454545453</v>
      </c>
    </row>
    <row r="9" spans="1:9" ht="30" customHeight="1">
      <c r="A9" s="161" t="s">
        <v>50</v>
      </c>
      <c r="B9" s="154">
        <f>'分行业“四上”单位入库情况'!B11+'分行业“四上”单位入库情况'!B21+'分行业“四上”单位入库情况'!B42+'分行业“四上”单位入库情况'!B31+'分行业“四上”单位入库情况'!B52</f>
        <v>15</v>
      </c>
      <c r="C9" s="160">
        <f t="shared" si="0"/>
        <v>4</v>
      </c>
      <c r="D9" s="160">
        <f>分行业四上单位入库台账!B10</f>
        <v>0</v>
      </c>
      <c r="E9" s="160">
        <f>分行业四上单位入库台账!B20</f>
        <v>0</v>
      </c>
      <c r="F9" s="160">
        <f>分行业四上单位入库台账!B30</f>
        <v>0</v>
      </c>
      <c r="G9" s="160">
        <f>分行业四上单位入库台账!B41</f>
        <v>2</v>
      </c>
      <c r="H9" s="160">
        <f>分行业四上单位入库台账!B51</f>
        <v>2</v>
      </c>
      <c r="I9" s="163">
        <f t="shared" si="1"/>
        <v>26.666666666666668</v>
      </c>
    </row>
    <row r="10" spans="1:9" ht="30" customHeight="1">
      <c r="A10" s="161" t="s">
        <v>51</v>
      </c>
      <c r="B10" s="154">
        <f>'分行业“四上”单位入库情况'!B12+'分行业“四上”单位入库情况'!B22+'分行业“四上”单位入库情况'!B43+'分行业“四上”单位入库情况'!B32+'分行业“四上”单位入库情况'!B53</f>
        <v>11</v>
      </c>
      <c r="C10" s="160">
        <f t="shared" si="0"/>
        <v>2</v>
      </c>
      <c r="D10" s="160">
        <f>分行业四上单位入库台账!B11</f>
        <v>1</v>
      </c>
      <c r="E10" s="160">
        <f>分行业四上单位入库台账!B21</f>
        <v>0</v>
      </c>
      <c r="F10" s="160">
        <f>分行业四上单位入库台账!B31</f>
        <v>0</v>
      </c>
      <c r="G10" s="160">
        <f>分行业四上单位入库台账!B42</f>
        <v>1</v>
      </c>
      <c r="H10" s="160">
        <f>分行业四上单位入库台账!B52</f>
        <v>0</v>
      </c>
      <c r="I10" s="163">
        <f t="shared" si="1"/>
        <v>18.181818181818183</v>
      </c>
    </row>
    <row r="11" spans="1:9" ht="30" customHeight="1">
      <c r="A11" s="161" t="s">
        <v>52</v>
      </c>
      <c r="B11" s="154">
        <f>'分行业“四上”单位入库情况'!B13+'分行业“四上”单位入库情况'!B23+'分行业“四上”单位入库情况'!B44+'分行业“四上”单位入库情况'!B33+'分行业“四上”单位入库情况'!B54</f>
        <v>15</v>
      </c>
      <c r="C11" s="160">
        <f t="shared" si="0"/>
        <v>11</v>
      </c>
      <c r="D11" s="160">
        <f>分行业四上单位入库台账!B12</f>
        <v>2</v>
      </c>
      <c r="E11" s="160">
        <f>分行业四上单位入库台账!B22</f>
        <v>0</v>
      </c>
      <c r="F11" s="160">
        <f>分行业四上单位入库台账!B32</f>
        <v>0</v>
      </c>
      <c r="G11" s="160">
        <f>分行业四上单位入库台账!B43</f>
        <v>7</v>
      </c>
      <c r="H11" s="160">
        <f>分行业四上单位入库台账!B53</f>
        <v>2</v>
      </c>
      <c r="I11" s="163">
        <f t="shared" si="1"/>
        <v>73.333333333333329</v>
      </c>
    </row>
    <row r="12" spans="1:9" ht="30" customHeight="1">
      <c r="A12" s="161" t="s">
        <v>53</v>
      </c>
      <c r="B12" s="154">
        <f>'分行业“四上”单位入库情况'!B14+'分行业“四上”单位入库情况'!B24+'分行业“四上”单位入库情况'!B45+'分行业“四上”单位入库情况'!B34+'分行业“四上”单位入库情况'!B55</f>
        <v>16</v>
      </c>
      <c r="C12" s="160">
        <f t="shared" si="0"/>
        <v>13</v>
      </c>
      <c r="D12" s="160">
        <f>分行业四上单位入库台账!B13</f>
        <v>4</v>
      </c>
      <c r="E12" s="160">
        <f>分行业四上单位入库台账!B23</f>
        <v>2</v>
      </c>
      <c r="F12" s="160">
        <f>分行业四上单位入库台账!B33</f>
        <v>3</v>
      </c>
      <c r="G12" s="160">
        <f>分行业四上单位入库台账!B44</f>
        <v>3</v>
      </c>
      <c r="H12" s="160">
        <f>分行业四上单位入库台账!B54</f>
        <v>1</v>
      </c>
      <c r="I12" s="163">
        <f t="shared" si="1"/>
        <v>81.25</v>
      </c>
    </row>
    <row r="13" spans="1:9" ht="30" customHeight="1">
      <c r="A13" s="161" t="s">
        <v>54</v>
      </c>
      <c r="B13" s="154">
        <f>'分行业“四上”单位入库情况'!B15+'分行业“四上”单位入库情况'!B25+'分行业“四上”单位入库情况'!B46+'分行业“四上”单位入库情况'!B35+'分行业“四上”单位入库情况'!B56</f>
        <v>19</v>
      </c>
      <c r="C13" s="160">
        <f t="shared" si="0"/>
        <v>4</v>
      </c>
      <c r="D13" s="160">
        <f>分行业四上单位入库台账!B14</f>
        <v>3</v>
      </c>
      <c r="E13" s="160">
        <f>分行业四上单位入库台账!B24</f>
        <v>1</v>
      </c>
      <c r="F13" s="160">
        <f>分行业四上单位入库台账!B34</f>
        <v>0</v>
      </c>
      <c r="G13" s="160">
        <f>分行业四上单位入库台账!B46</f>
        <v>0</v>
      </c>
      <c r="H13" s="160">
        <f>分行业四上单位入库台账!B55</f>
        <v>0</v>
      </c>
      <c r="I13" s="163">
        <f t="shared" si="1"/>
        <v>21.052631578947366</v>
      </c>
    </row>
    <row r="14" spans="1:9">
      <c r="A14" s="162"/>
      <c r="B14" s="162"/>
      <c r="C14" s="162"/>
      <c r="D14" s="162"/>
      <c r="E14" s="162"/>
      <c r="F14" s="162"/>
      <c r="G14" s="162"/>
      <c r="H14" s="162"/>
      <c r="I14" s="162"/>
    </row>
  </sheetData>
  <mergeCells count="5">
    <mergeCell ref="A1:I1"/>
    <mergeCell ref="A3:A4"/>
    <mergeCell ref="B3:B4"/>
    <mergeCell ref="C3:C4"/>
    <mergeCell ref="I3:I4"/>
  </mergeCells>
  <phoneticPr fontId="6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13"/>
  <sheetViews>
    <sheetView showZeros="0" workbookViewId="0">
      <selection activeCell="I2" sqref="I2"/>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95" t="s">
        <v>144</v>
      </c>
      <c r="B1" s="195"/>
      <c r="C1" s="195"/>
      <c r="D1" s="195"/>
      <c r="E1" s="195"/>
      <c r="F1" s="195"/>
      <c r="G1" s="195"/>
      <c r="H1" s="195"/>
      <c r="I1" s="195"/>
    </row>
    <row r="2" spans="1:9" ht="20.25">
      <c r="A2" s="148"/>
      <c r="B2" s="148"/>
      <c r="C2" s="148"/>
      <c r="D2" s="148"/>
      <c r="E2" s="148"/>
      <c r="F2" s="148"/>
      <c r="G2" s="149" t="s">
        <v>55</v>
      </c>
      <c r="H2" s="149"/>
      <c r="I2" s="149"/>
    </row>
    <row r="3" spans="1:9" ht="13.5" customHeight="1">
      <c r="A3" s="196" t="s">
        <v>37</v>
      </c>
      <c r="B3" s="200" t="s">
        <v>36</v>
      </c>
      <c r="C3" s="148"/>
      <c r="D3" s="148"/>
      <c r="E3" s="148"/>
      <c r="F3" s="148"/>
      <c r="G3" s="150"/>
      <c r="H3" s="149"/>
      <c r="I3" s="149"/>
    </row>
    <row r="4" spans="1:9" ht="38.25" customHeight="1">
      <c r="A4" s="197"/>
      <c r="B4" s="201"/>
      <c r="C4" s="151" t="s">
        <v>41</v>
      </c>
      <c r="D4" s="91" t="s">
        <v>131</v>
      </c>
      <c r="E4" s="152" t="s">
        <v>43</v>
      </c>
      <c r="F4" s="152" t="s">
        <v>44</v>
      </c>
      <c r="G4" s="153" t="s">
        <v>45</v>
      </c>
    </row>
    <row r="5" spans="1:9" ht="39.950000000000003" customHeight="1">
      <c r="A5" s="154" t="s">
        <v>56</v>
      </c>
      <c r="B5" s="154">
        <f>SUM(C5:G5)</f>
        <v>16</v>
      </c>
      <c r="C5" s="154">
        <f>'分行业“四上”单位退库情况'!C6</f>
        <v>0</v>
      </c>
      <c r="D5" s="154">
        <f>'分行业“四上”单位退库情况'!C16</f>
        <v>0</v>
      </c>
      <c r="E5" s="154">
        <f>'分行业“四上”单位退库情况'!C26</f>
        <v>0</v>
      </c>
      <c r="F5" s="154">
        <f>'分行业“四上”单位退库情况'!C37</f>
        <v>10</v>
      </c>
      <c r="G5" s="155">
        <f>'分行业“四上”单位退库情况'!C47</f>
        <v>6</v>
      </c>
      <c r="H5" s="27"/>
    </row>
    <row r="6" spans="1:9" ht="39.950000000000003" customHeight="1">
      <c r="A6" s="156" t="s">
        <v>47</v>
      </c>
      <c r="B6" s="154">
        <f t="shared" ref="B6:B13" si="0">SUM(C6:G6)</f>
        <v>10</v>
      </c>
      <c r="C6" s="154">
        <f>'分行业“四上”单位退库情况'!C7</f>
        <v>0</v>
      </c>
      <c r="D6" s="154">
        <f>'分行业“四上”单位退库情况'!C17</f>
        <v>0</v>
      </c>
      <c r="E6" s="154">
        <f>'分行业“四上”单位退库情况'!C27</f>
        <v>0</v>
      </c>
      <c r="F6" s="154">
        <f>'分行业“四上”单位退库情况'!C38</f>
        <v>7</v>
      </c>
      <c r="G6" s="155">
        <f>'分行业“四上”单位退库情况'!C48</f>
        <v>3</v>
      </c>
    </row>
    <row r="7" spans="1:9" ht="39.950000000000003" customHeight="1">
      <c r="A7" s="156" t="s">
        <v>48</v>
      </c>
      <c r="B7" s="154">
        <f t="shared" si="0"/>
        <v>1</v>
      </c>
      <c r="C7" s="154">
        <f>'分行业“四上”单位退库情况'!C8</f>
        <v>0</v>
      </c>
      <c r="D7" s="154">
        <f>'分行业“四上”单位退库情况'!C18</f>
        <v>0</v>
      </c>
      <c r="E7" s="154">
        <f>'分行业“四上”单位退库情况'!C28</f>
        <v>0</v>
      </c>
      <c r="F7" s="154">
        <f>'分行业“四上”单位退库情况'!C39</f>
        <v>0</v>
      </c>
      <c r="G7" s="155">
        <f>'分行业“四上”单位退库情况'!C49</f>
        <v>1</v>
      </c>
    </row>
    <row r="8" spans="1:9" ht="39.950000000000003" customHeight="1">
      <c r="A8" s="156" t="s">
        <v>49</v>
      </c>
      <c r="B8" s="154">
        <f t="shared" si="0"/>
        <v>1</v>
      </c>
      <c r="C8" s="154">
        <f>'分行业“四上”单位退库情况'!C9</f>
        <v>0</v>
      </c>
      <c r="D8" s="154">
        <f>'分行业“四上”单位退库情况'!C19</f>
        <v>0</v>
      </c>
      <c r="E8" s="154">
        <f>'分行业“四上”单位退库情况'!C29</f>
        <v>0</v>
      </c>
      <c r="F8" s="154">
        <f>'分行业“四上”单位退库情况'!C40</f>
        <v>1</v>
      </c>
      <c r="G8" s="155">
        <f>'分行业“四上”单位退库情况'!C50</f>
        <v>0</v>
      </c>
    </row>
    <row r="9" spans="1:9" ht="39.950000000000003" customHeight="1">
      <c r="A9" s="156" t="s">
        <v>50</v>
      </c>
      <c r="B9" s="154">
        <f t="shared" si="0"/>
        <v>1</v>
      </c>
      <c r="C9" s="154">
        <f>'分行业“四上”单位退库情况'!C10</f>
        <v>0</v>
      </c>
      <c r="D9" s="154">
        <f>'分行业“四上”单位退库情况'!C20</f>
        <v>0</v>
      </c>
      <c r="E9" s="154">
        <f>'分行业“四上”单位退库情况'!C30</f>
        <v>0</v>
      </c>
      <c r="F9" s="154">
        <f>'分行业“四上”单位退库情况'!C41</f>
        <v>0</v>
      </c>
      <c r="G9" s="155">
        <f>'分行业“四上”单位退库情况'!C51</f>
        <v>1</v>
      </c>
    </row>
    <row r="10" spans="1:9" ht="39.950000000000003" customHeight="1">
      <c r="A10" s="156" t="s">
        <v>51</v>
      </c>
      <c r="B10" s="154">
        <f t="shared" si="0"/>
        <v>0</v>
      </c>
      <c r="C10" s="154">
        <f>'分行业“四上”单位退库情况'!C11</f>
        <v>0</v>
      </c>
      <c r="D10" s="154">
        <f>'分行业“四上”单位退库情况'!C21</f>
        <v>0</v>
      </c>
      <c r="E10" s="154">
        <f>'分行业“四上”单位退库情况'!C31</f>
        <v>0</v>
      </c>
      <c r="F10" s="154">
        <f>'分行业“四上”单位退库情况'!C42</f>
        <v>0</v>
      </c>
      <c r="G10" s="155">
        <f>'分行业“四上”单位退库情况'!C52</f>
        <v>0</v>
      </c>
    </row>
    <row r="11" spans="1:9" ht="39.950000000000003" customHeight="1">
      <c r="A11" s="156" t="s">
        <v>52</v>
      </c>
      <c r="B11" s="154">
        <f t="shared" si="0"/>
        <v>0</v>
      </c>
      <c r="C11" s="154">
        <f>'分行业“四上”单位退库情况'!C12</f>
        <v>0</v>
      </c>
      <c r="D11" s="154">
        <f>'分行业“四上”单位退库情况'!C22</f>
        <v>0</v>
      </c>
      <c r="E11" s="154">
        <f>'分行业“四上”单位退库情况'!C32</f>
        <v>0</v>
      </c>
      <c r="F11" s="154">
        <f>'分行业“四上”单位退库情况'!C43</f>
        <v>0</v>
      </c>
      <c r="G11" s="155">
        <f>'分行业“四上”单位退库情况'!C53</f>
        <v>0</v>
      </c>
    </row>
    <row r="12" spans="1:9" ht="39.950000000000003" customHeight="1">
      <c r="A12" s="156" t="s">
        <v>53</v>
      </c>
      <c r="B12" s="154">
        <f t="shared" si="0"/>
        <v>3</v>
      </c>
      <c r="C12" s="154">
        <f>'分行业“四上”单位退库情况'!C13</f>
        <v>0</v>
      </c>
      <c r="D12" s="154">
        <f>'分行业“四上”单位退库情况'!C23</f>
        <v>0</v>
      </c>
      <c r="E12" s="154">
        <f>'分行业“四上”单位退库情况'!C33</f>
        <v>0</v>
      </c>
      <c r="F12" s="154">
        <f>'分行业“四上”单位退库情况'!C44</f>
        <v>2</v>
      </c>
      <c r="G12" s="155">
        <f>'分行业“四上”单位退库情况'!C54</f>
        <v>1</v>
      </c>
    </row>
    <row r="13" spans="1:9" ht="39.950000000000003" customHeight="1">
      <c r="A13" s="156" t="s">
        <v>54</v>
      </c>
      <c r="B13" s="154">
        <f t="shared" si="0"/>
        <v>0</v>
      </c>
      <c r="C13" s="154">
        <f>'分行业“四上”单位退库情况'!C14</f>
        <v>0</v>
      </c>
      <c r="D13" s="154">
        <f>'分行业“四上”单位退库情况'!C24</f>
        <v>0</v>
      </c>
      <c r="E13" s="154">
        <f>'分行业“四上”单位退库情况'!C34</f>
        <v>0</v>
      </c>
      <c r="F13" s="154">
        <f>'分行业“四上”单位退库情况'!C46</f>
        <v>0</v>
      </c>
      <c r="G13" s="155">
        <f>'分行业“四上”单位退库情况'!C55</f>
        <v>0</v>
      </c>
    </row>
  </sheetData>
  <mergeCells count="3">
    <mergeCell ref="A1:I1"/>
    <mergeCell ref="A3:A4"/>
    <mergeCell ref="B3:B4"/>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56"/>
  <sheetViews>
    <sheetView showZeros="0" topLeftCell="A34" workbookViewId="0">
      <selection activeCell="P34" sqref="P34"/>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202" t="s">
        <v>135</v>
      </c>
      <c r="B1" s="202"/>
      <c r="C1" s="202"/>
      <c r="D1" s="202"/>
      <c r="E1" s="202"/>
    </row>
    <row r="2" spans="1:6" ht="14.25" customHeight="1">
      <c r="A2" s="56"/>
      <c r="B2" s="56"/>
      <c r="C2" s="124"/>
      <c r="D2" s="124"/>
      <c r="E2" s="125" t="s">
        <v>55</v>
      </c>
    </row>
    <row r="3" spans="1:6" ht="31.5" customHeight="1">
      <c r="A3" s="204" t="s">
        <v>57</v>
      </c>
      <c r="B3" s="206" t="s">
        <v>58</v>
      </c>
      <c r="C3" s="208" t="s">
        <v>59</v>
      </c>
      <c r="D3" s="210" t="s">
        <v>60</v>
      </c>
      <c r="E3" s="198" t="s">
        <v>40</v>
      </c>
      <c r="F3" s="60"/>
    </row>
    <row r="4" spans="1:6" ht="40.5" customHeight="1">
      <c r="A4" s="205"/>
      <c r="B4" s="207"/>
      <c r="C4" s="209"/>
      <c r="D4" s="211"/>
      <c r="E4" s="198"/>
      <c r="F4" s="60"/>
    </row>
    <row r="5" spans="1:6" ht="37.5" customHeight="1">
      <c r="A5" s="126" t="s">
        <v>14</v>
      </c>
      <c r="B5" s="45">
        <v>133</v>
      </c>
      <c r="C5" s="45">
        <f>C7+C17+C27+C38+C48</f>
        <v>15</v>
      </c>
      <c r="D5" s="45">
        <f>D7+D17+D27+D38+D48</f>
        <v>64</v>
      </c>
      <c r="E5" s="127">
        <f t="shared" ref="E5" si="0">D5/B5*100</f>
        <v>48.120300751879697</v>
      </c>
      <c r="F5" s="128"/>
    </row>
    <row r="6" spans="1:6">
      <c r="A6" s="129" t="s">
        <v>61</v>
      </c>
      <c r="B6" s="130"/>
      <c r="C6" s="131"/>
      <c r="D6" s="132"/>
      <c r="E6" s="133"/>
      <c r="F6" s="25"/>
    </row>
    <row r="7" spans="1:6">
      <c r="A7" s="134" t="s">
        <v>62</v>
      </c>
      <c r="B7" s="135">
        <v>50</v>
      </c>
      <c r="C7" s="136">
        <f>SUM(C8:C15)</f>
        <v>6</v>
      </c>
      <c r="D7" s="136">
        <v>16</v>
      </c>
      <c r="E7" s="137">
        <f>D7/B7*100</f>
        <v>32</v>
      </c>
      <c r="F7" s="25"/>
    </row>
    <row r="8" spans="1:6">
      <c r="A8" s="40" t="s">
        <v>63</v>
      </c>
      <c r="B8" s="45">
        <v>5</v>
      </c>
      <c r="C8" s="42"/>
      <c r="D8" s="45">
        <v>2</v>
      </c>
      <c r="E8" s="138">
        <f t="shared" ref="E8:E15" si="1">D8/B8*100</f>
        <v>40</v>
      </c>
      <c r="F8" s="25"/>
    </row>
    <row r="9" spans="1:6">
      <c r="A9" s="40" t="s">
        <v>64</v>
      </c>
      <c r="B9" s="45">
        <v>6</v>
      </c>
      <c r="C9" s="42">
        <v>1</v>
      </c>
      <c r="D9" s="45">
        <v>2</v>
      </c>
      <c r="E9" s="138">
        <f t="shared" si="1"/>
        <v>33.333333333333329</v>
      </c>
      <c r="F9" s="25"/>
    </row>
    <row r="10" spans="1:6">
      <c r="A10" s="40" t="s">
        <v>65</v>
      </c>
      <c r="B10" s="45">
        <v>5</v>
      </c>
      <c r="C10" s="42">
        <v>1</v>
      </c>
      <c r="D10" s="45">
        <v>2</v>
      </c>
      <c r="E10" s="138">
        <f t="shared" si="1"/>
        <v>40</v>
      </c>
      <c r="F10" s="25"/>
    </row>
    <row r="11" spans="1:6">
      <c r="A11" s="40" t="s">
        <v>66</v>
      </c>
      <c r="B11" s="45">
        <v>7</v>
      </c>
      <c r="C11" s="42"/>
      <c r="D11" s="45">
        <v>0</v>
      </c>
      <c r="E11" s="138">
        <f t="shared" si="1"/>
        <v>0</v>
      </c>
      <c r="F11" s="25"/>
    </row>
    <row r="12" spans="1:6">
      <c r="A12" s="40" t="s">
        <v>67</v>
      </c>
      <c r="B12" s="45">
        <v>5</v>
      </c>
      <c r="C12" s="42"/>
      <c r="D12" s="45">
        <v>1</v>
      </c>
      <c r="E12" s="138">
        <f t="shared" si="1"/>
        <v>20</v>
      </c>
      <c r="F12" s="25"/>
    </row>
    <row r="13" spans="1:6">
      <c r="A13" s="40" t="s">
        <v>68</v>
      </c>
      <c r="B13" s="45">
        <v>6</v>
      </c>
      <c r="C13" s="42">
        <v>2</v>
      </c>
      <c r="D13" s="45">
        <v>2</v>
      </c>
      <c r="E13" s="138">
        <f t="shared" si="1"/>
        <v>33.333333333333329</v>
      </c>
      <c r="F13" s="25"/>
    </row>
    <row r="14" spans="1:6">
      <c r="A14" s="40" t="s">
        <v>69</v>
      </c>
      <c r="B14" s="45">
        <v>6</v>
      </c>
      <c r="C14" s="42">
        <v>1</v>
      </c>
      <c r="D14" s="45">
        <v>4</v>
      </c>
      <c r="E14" s="138">
        <f t="shared" si="1"/>
        <v>66.666666666666657</v>
      </c>
      <c r="F14" s="25"/>
    </row>
    <row r="15" spans="1:6">
      <c r="A15" s="40" t="s">
        <v>70</v>
      </c>
      <c r="B15" s="45">
        <v>10</v>
      </c>
      <c r="C15" s="42">
        <v>1</v>
      </c>
      <c r="D15" s="45">
        <v>3</v>
      </c>
      <c r="E15" s="138">
        <f t="shared" si="1"/>
        <v>30</v>
      </c>
      <c r="F15" s="25"/>
    </row>
    <row r="16" spans="1:6">
      <c r="A16" s="129" t="s">
        <v>125</v>
      </c>
      <c r="B16" s="130"/>
      <c r="C16" s="139"/>
      <c r="D16" s="140"/>
      <c r="E16" s="141"/>
      <c r="F16" s="25"/>
    </row>
    <row r="17" spans="1:6">
      <c r="A17" s="134" t="s">
        <v>62</v>
      </c>
      <c r="B17" s="135">
        <v>25</v>
      </c>
      <c r="C17" s="136">
        <f>SUM(C18:C25)</f>
        <v>2</v>
      </c>
      <c r="D17" s="142">
        <v>9</v>
      </c>
      <c r="E17" s="137">
        <f>D17/B17*100</f>
        <v>36</v>
      </c>
      <c r="F17" s="25"/>
    </row>
    <row r="18" spans="1:6">
      <c r="A18" s="40" t="s">
        <v>63</v>
      </c>
      <c r="B18" s="45">
        <v>7</v>
      </c>
      <c r="C18" s="45">
        <v>1</v>
      </c>
      <c r="D18" s="143">
        <v>3</v>
      </c>
      <c r="E18" s="138">
        <f t="shared" ref="E18:E25" si="2">D18/B18*100</f>
        <v>42.857142857142854</v>
      </c>
      <c r="F18" s="25"/>
    </row>
    <row r="19" spans="1:6">
      <c r="A19" s="40" t="s">
        <v>64</v>
      </c>
      <c r="B19" s="45">
        <v>2</v>
      </c>
      <c r="C19" s="45"/>
      <c r="D19" s="143">
        <v>2</v>
      </c>
      <c r="E19" s="138">
        <f t="shared" si="2"/>
        <v>100</v>
      </c>
      <c r="F19" s="25"/>
    </row>
    <row r="20" spans="1:6">
      <c r="A20" s="40" t="s">
        <v>65</v>
      </c>
      <c r="B20" s="45">
        <v>2</v>
      </c>
      <c r="C20" s="45">
        <v>1</v>
      </c>
      <c r="D20" s="143">
        <v>1</v>
      </c>
      <c r="E20" s="138">
        <f t="shared" si="2"/>
        <v>50</v>
      </c>
      <c r="F20" s="25"/>
    </row>
    <row r="21" spans="1:6">
      <c r="A21" s="40" t="s">
        <v>66</v>
      </c>
      <c r="B21" s="45">
        <v>3</v>
      </c>
      <c r="C21" s="39"/>
      <c r="D21" s="143">
        <v>0</v>
      </c>
      <c r="E21" s="138">
        <f t="shared" si="2"/>
        <v>0</v>
      </c>
      <c r="F21" s="25"/>
    </row>
    <row r="22" spans="1:6">
      <c r="A22" s="40" t="s">
        <v>67</v>
      </c>
      <c r="B22" s="45">
        <v>2</v>
      </c>
      <c r="C22" s="39"/>
      <c r="D22" s="143">
        <v>0</v>
      </c>
      <c r="E22" s="138">
        <f t="shared" si="2"/>
        <v>0</v>
      </c>
      <c r="F22" s="25"/>
    </row>
    <row r="23" spans="1:6">
      <c r="A23" s="40" t="s">
        <v>68</v>
      </c>
      <c r="B23" s="45">
        <v>3</v>
      </c>
      <c r="C23" s="39"/>
      <c r="D23" s="143">
        <v>0</v>
      </c>
      <c r="E23" s="138">
        <f t="shared" si="2"/>
        <v>0</v>
      </c>
      <c r="F23" s="25"/>
    </row>
    <row r="24" spans="1:6">
      <c r="A24" s="40" t="s">
        <v>69</v>
      </c>
      <c r="B24" s="45">
        <v>3</v>
      </c>
      <c r="C24" s="39"/>
      <c r="D24" s="143">
        <v>2</v>
      </c>
      <c r="E24" s="138">
        <f t="shared" si="2"/>
        <v>66.666666666666657</v>
      </c>
      <c r="F24" s="25"/>
    </row>
    <row r="25" spans="1:6">
      <c r="A25" s="40" t="s">
        <v>70</v>
      </c>
      <c r="B25" s="45">
        <v>3</v>
      </c>
      <c r="C25" s="39"/>
      <c r="D25" s="143">
        <v>1</v>
      </c>
      <c r="E25" s="138">
        <f t="shared" si="2"/>
        <v>33.333333333333329</v>
      </c>
      <c r="F25" s="25"/>
    </row>
    <row r="26" spans="1:6">
      <c r="A26" s="129" t="s">
        <v>71</v>
      </c>
      <c r="B26" s="130"/>
      <c r="C26" s="144"/>
      <c r="D26" s="140"/>
      <c r="E26" s="137"/>
      <c r="F26" s="25"/>
    </row>
    <row r="27" spans="1:6">
      <c r="A27" s="134" t="s">
        <v>62</v>
      </c>
      <c r="B27" s="135">
        <v>20</v>
      </c>
      <c r="C27" s="136"/>
      <c r="D27" s="142">
        <v>5</v>
      </c>
      <c r="E27" s="137">
        <f>D27/B27*100</f>
        <v>25</v>
      </c>
      <c r="F27" s="25"/>
    </row>
    <row r="28" spans="1:6">
      <c r="A28" s="40" t="s">
        <v>63</v>
      </c>
      <c r="B28" s="45">
        <v>6</v>
      </c>
      <c r="C28" s="39"/>
      <c r="D28" s="143">
        <v>1</v>
      </c>
      <c r="E28" s="138">
        <f t="shared" ref="E28:E35" si="3">D28/B28*100</f>
        <v>16.666666666666664</v>
      </c>
      <c r="F28" s="25"/>
    </row>
    <row r="29" spans="1:6">
      <c r="A29" s="40" t="s">
        <v>64</v>
      </c>
      <c r="B29" s="45">
        <v>1</v>
      </c>
      <c r="C29" s="39"/>
      <c r="D29" s="143">
        <v>1</v>
      </c>
      <c r="E29" s="138">
        <f t="shared" si="3"/>
        <v>100</v>
      </c>
      <c r="F29" s="25"/>
    </row>
    <row r="30" spans="1:6">
      <c r="A30" s="40" t="s">
        <v>65</v>
      </c>
      <c r="B30" s="45">
        <v>1</v>
      </c>
      <c r="C30" s="39"/>
      <c r="D30" s="143"/>
      <c r="E30" s="138">
        <f t="shared" si="3"/>
        <v>0</v>
      </c>
      <c r="F30" s="25"/>
    </row>
    <row r="31" spans="1:6">
      <c r="A31" s="40" t="s">
        <v>66</v>
      </c>
      <c r="B31" s="45">
        <v>2</v>
      </c>
      <c r="C31" s="39"/>
      <c r="D31" s="143"/>
      <c r="E31" s="138">
        <f t="shared" si="3"/>
        <v>0</v>
      </c>
      <c r="F31" s="25"/>
    </row>
    <row r="32" spans="1:6">
      <c r="A32" s="40" t="s">
        <v>67</v>
      </c>
      <c r="B32" s="45">
        <v>1</v>
      </c>
      <c r="C32" s="39"/>
      <c r="D32" s="143"/>
      <c r="E32" s="138">
        <f t="shared" si="3"/>
        <v>0</v>
      </c>
      <c r="F32" s="25"/>
    </row>
    <row r="33" spans="1:6">
      <c r="A33" s="40" t="s">
        <v>68</v>
      </c>
      <c r="B33" s="45">
        <v>2</v>
      </c>
      <c r="C33" s="39"/>
      <c r="D33" s="143"/>
      <c r="E33" s="138">
        <f t="shared" si="3"/>
        <v>0</v>
      </c>
      <c r="F33" s="25"/>
    </row>
    <row r="34" spans="1:6">
      <c r="A34" s="40" t="s">
        <v>69</v>
      </c>
      <c r="B34" s="45">
        <v>3</v>
      </c>
      <c r="C34" s="39"/>
      <c r="D34" s="143">
        <v>3</v>
      </c>
      <c r="E34" s="138">
        <f t="shared" si="3"/>
        <v>100</v>
      </c>
      <c r="F34" s="25"/>
    </row>
    <row r="35" spans="1:6">
      <c r="A35" s="40" t="s">
        <v>70</v>
      </c>
      <c r="B35" s="45">
        <v>4</v>
      </c>
      <c r="C35" s="39"/>
      <c r="D35" s="143"/>
      <c r="E35" s="138">
        <f t="shared" si="3"/>
        <v>0</v>
      </c>
      <c r="F35" s="25"/>
    </row>
    <row r="36" spans="1:6">
      <c r="A36" s="129" t="s">
        <v>72</v>
      </c>
      <c r="B36" s="135"/>
      <c r="C36" s="136"/>
      <c r="D36" s="132"/>
      <c r="E36" s="137"/>
      <c r="F36" s="25"/>
    </row>
    <row r="37" spans="1:6">
      <c r="A37" s="129" t="s">
        <v>73</v>
      </c>
      <c r="B37" s="135"/>
      <c r="C37" s="136"/>
      <c r="D37" s="132"/>
      <c r="E37" s="137"/>
      <c r="F37" s="25"/>
    </row>
    <row r="38" spans="1:6">
      <c r="A38" s="134" t="s">
        <v>62</v>
      </c>
      <c r="B38" s="135">
        <v>30</v>
      </c>
      <c r="C38" s="144">
        <f>SUM(C39:C46)</f>
        <v>4</v>
      </c>
      <c r="D38" s="144">
        <v>26</v>
      </c>
      <c r="E38" s="137">
        <f>D38/B38*100</f>
        <v>86.666666666666671</v>
      </c>
      <c r="F38" s="25"/>
    </row>
    <row r="39" spans="1:6">
      <c r="A39" s="40" t="s">
        <v>63</v>
      </c>
      <c r="B39" s="45">
        <v>13</v>
      </c>
      <c r="C39" s="48"/>
      <c r="D39" s="48">
        <v>7</v>
      </c>
      <c r="E39" s="138">
        <f t="shared" ref="E39:E46" si="4">D39/B39*100</f>
        <v>53.846153846153847</v>
      </c>
      <c r="F39" s="25"/>
    </row>
    <row r="40" spans="1:6">
      <c r="A40" s="40" t="s">
        <v>64</v>
      </c>
      <c r="B40" s="45">
        <v>3</v>
      </c>
      <c r="C40" s="48"/>
      <c r="D40" s="48">
        <v>4</v>
      </c>
      <c r="E40" s="138">
        <f t="shared" si="4"/>
        <v>133.33333333333331</v>
      </c>
      <c r="F40" s="25"/>
    </row>
    <row r="41" spans="1:6">
      <c r="A41" s="40" t="s">
        <v>65</v>
      </c>
      <c r="B41" s="45">
        <v>2</v>
      </c>
      <c r="C41" s="48"/>
      <c r="D41" s="48">
        <v>2</v>
      </c>
      <c r="E41" s="138">
        <f t="shared" si="4"/>
        <v>100</v>
      </c>
      <c r="F41" s="25"/>
    </row>
    <row r="42" spans="1:6">
      <c r="A42" s="40" t="s">
        <v>66</v>
      </c>
      <c r="B42" s="45">
        <v>2</v>
      </c>
      <c r="C42" s="48">
        <v>1</v>
      </c>
      <c r="D42" s="48">
        <v>2</v>
      </c>
      <c r="E42" s="138">
        <f t="shared" si="4"/>
        <v>100</v>
      </c>
      <c r="F42" s="25"/>
    </row>
    <row r="43" spans="1:6">
      <c r="A43" s="40" t="s">
        <v>67</v>
      </c>
      <c r="B43" s="45">
        <v>2</v>
      </c>
      <c r="C43" s="48">
        <v>1</v>
      </c>
      <c r="D43" s="48">
        <v>1</v>
      </c>
      <c r="E43" s="138">
        <f t="shared" si="4"/>
        <v>50</v>
      </c>
      <c r="F43" s="25"/>
    </row>
    <row r="44" spans="1:6">
      <c r="A44" s="40" t="s">
        <v>68</v>
      </c>
      <c r="B44" s="45">
        <v>3</v>
      </c>
      <c r="C44" s="48">
        <v>2</v>
      </c>
      <c r="D44" s="48">
        <v>7</v>
      </c>
      <c r="E44" s="138">
        <f t="shared" si="4"/>
        <v>233.33333333333334</v>
      </c>
      <c r="F44" s="25"/>
    </row>
    <row r="45" spans="1:6">
      <c r="A45" s="40" t="s">
        <v>69</v>
      </c>
      <c r="B45" s="45">
        <v>3</v>
      </c>
      <c r="C45" s="48"/>
      <c r="D45" s="70">
        <v>3</v>
      </c>
      <c r="E45" s="138">
        <f t="shared" si="4"/>
        <v>100</v>
      </c>
      <c r="F45" s="25"/>
    </row>
    <row r="46" spans="1:6">
      <c r="A46" s="40" t="s">
        <v>70</v>
      </c>
      <c r="B46" s="45">
        <v>2</v>
      </c>
      <c r="C46" s="48"/>
      <c r="D46" s="70"/>
      <c r="E46" s="138">
        <f t="shared" si="4"/>
        <v>0</v>
      </c>
      <c r="F46" s="25"/>
    </row>
    <row r="47" spans="1:6">
      <c r="A47" s="129" t="s">
        <v>74</v>
      </c>
      <c r="B47" s="135"/>
      <c r="C47" s="139"/>
      <c r="D47" s="145"/>
      <c r="E47" s="146"/>
      <c r="F47" s="25"/>
    </row>
    <row r="48" spans="1:6">
      <c r="A48" s="134" t="s">
        <v>62</v>
      </c>
      <c r="B48" s="135">
        <v>8</v>
      </c>
      <c r="C48" s="144">
        <f>SUM(C49:C55)</f>
        <v>3</v>
      </c>
      <c r="D48" s="144">
        <v>8</v>
      </c>
      <c r="E48" s="137">
        <f>D48/B48*100</f>
        <v>100</v>
      </c>
      <c r="F48" s="25"/>
    </row>
    <row r="49" spans="1:6">
      <c r="A49" s="40" t="s">
        <v>63</v>
      </c>
      <c r="B49" s="45">
        <v>2</v>
      </c>
      <c r="C49" s="48">
        <v>2</v>
      </c>
      <c r="D49" s="48">
        <v>3</v>
      </c>
      <c r="E49" s="138">
        <f t="shared" ref="E49:E55" si="5">D49/B49*100</f>
        <v>150</v>
      </c>
      <c r="F49" s="25"/>
    </row>
    <row r="50" spans="1:6">
      <c r="A50" s="40" t="s">
        <v>64</v>
      </c>
      <c r="B50" s="45">
        <v>1</v>
      </c>
      <c r="C50" s="48"/>
      <c r="D50" s="48">
        <v>0</v>
      </c>
      <c r="E50" s="138">
        <f t="shared" si="5"/>
        <v>0</v>
      </c>
      <c r="F50" s="25"/>
    </row>
    <row r="51" spans="1:6">
      <c r="A51" s="40" t="s">
        <v>65</v>
      </c>
      <c r="B51" s="45">
        <v>1</v>
      </c>
      <c r="C51" s="48"/>
      <c r="D51" s="48">
        <v>0</v>
      </c>
      <c r="E51" s="138">
        <f t="shared" si="5"/>
        <v>0</v>
      </c>
      <c r="F51" s="25"/>
    </row>
    <row r="52" spans="1:6">
      <c r="A52" s="40" t="s">
        <v>66</v>
      </c>
      <c r="B52" s="45">
        <v>1</v>
      </c>
      <c r="C52" s="45"/>
      <c r="D52" s="48">
        <v>2</v>
      </c>
      <c r="E52" s="138">
        <f t="shared" si="5"/>
        <v>200</v>
      </c>
      <c r="F52" s="25"/>
    </row>
    <row r="53" spans="1:6">
      <c r="A53" s="40" t="s">
        <v>67</v>
      </c>
      <c r="B53" s="45">
        <v>1</v>
      </c>
      <c r="C53" s="45"/>
      <c r="D53" s="48">
        <v>0</v>
      </c>
      <c r="E53" s="138">
        <f t="shared" si="5"/>
        <v>0</v>
      </c>
      <c r="F53" s="25"/>
    </row>
    <row r="54" spans="1:6">
      <c r="A54" s="40" t="s">
        <v>68</v>
      </c>
      <c r="B54" s="45">
        <v>1</v>
      </c>
      <c r="C54" s="45">
        <v>1</v>
      </c>
      <c r="D54" s="48">
        <v>2</v>
      </c>
      <c r="E54" s="138">
        <f t="shared" si="5"/>
        <v>200</v>
      </c>
      <c r="F54" s="25"/>
    </row>
    <row r="55" spans="1:6">
      <c r="A55" s="40" t="s">
        <v>69</v>
      </c>
      <c r="B55" s="45">
        <v>1</v>
      </c>
      <c r="C55" s="45"/>
      <c r="D55" s="70">
        <v>1</v>
      </c>
      <c r="E55" s="138">
        <f t="shared" si="5"/>
        <v>100</v>
      </c>
      <c r="F55" s="25"/>
    </row>
    <row r="56" spans="1:6" ht="41.25" customHeight="1">
      <c r="A56" s="203"/>
      <c r="B56" s="203"/>
      <c r="C56" s="203"/>
      <c r="D56" s="203"/>
      <c r="E56" s="203"/>
    </row>
  </sheetData>
  <mergeCells count="7">
    <mergeCell ref="A1:E1"/>
    <mergeCell ref="A56:E56"/>
    <mergeCell ref="A3:A4"/>
    <mergeCell ref="B3:B4"/>
    <mergeCell ref="C3:C4"/>
    <mergeCell ref="D3:D4"/>
    <mergeCell ref="E3:E4"/>
  </mergeCells>
  <phoneticPr fontId="69"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U29"/>
  <sheetViews>
    <sheetView showZeros="0" workbookViewId="0">
      <selection activeCell="T1" sqref="T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20" t="s">
        <v>134</v>
      </c>
      <c r="B1" s="220"/>
      <c r="C1" s="220"/>
      <c r="D1" s="220"/>
      <c r="E1" s="220"/>
      <c r="F1" s="220"/>
      <c r="G1" s="220"/>
      <c r="H1" s="220"/>
      <c r="I1" s="220"/>
      <c r="J1" s="220"/>
      <c r="K1" s="220"/>
      <c r="L1" s="220"/>
      <c r="M1" s="220"/>
      <c r="N1" s="220"/>
      <c r="O1" s="220"/>
      <c r="P1" s="220"/>
      <c r="Q1" s="220"/>
      <c r="R1" s="220"/>
      <c r="S1" s="220"/>
    </row>
    <row r="2" spans="1:21" ht="18" customHeight="1">
      <c r="A2" s="2"/>
      <c r="B2" s="2"/>
      <c r="C2" s="2"/>
      <c r="D2" s="2"/>
      <c r="E2" s="2"/>
      <c r="F2" s="2"/>
      <c r="G2" s="2"/>
      <c r="H2" s="2"/>
      <c r="I2" s="2"/>
      <c r="J2" s="2"/>
      <c r="K2" s="2"/>
      <c r="L2" s="221"/>
      <c r="M2" s="221"/>
      <c r="N2" s="2"/>
      <c r="O2" s="2"/>
      <c r="P2" s="2"/>
      <c r="Q2" s="2"/>
      <c r="R2" s="221" t="s">
        <v>55</v>
      </c>
      <c r="S2" s="221"/>
    </row>
    <row r="3" spans="1:21" ht="16.5" customHeight="1">
      <c r="A3" s="213" t="s">
        <v>37</v>
      </c>
      <c r="B3" s="216" t="s">
        <v>36</v>
      </c>
      <c r="C3" s="217"/>
      <c r="D3" s="217"/>
      <c r="E3" s="2"/>
      <c r="F3" s="2"/>
      <c r="G3" s="2"/>
      <c r="H3" s="2"/>
      <c r="I3" s="2"/>
      <c r="J3" s="2"/>
      <c r="K3" s="2"/>
      <c r="L3" s="24"/>
      <c r="M3" s="24"/>
      <c r="N3" s="2"/>
      <c r="O3" s="2"/>
      <c r="P3" s="2"/>
      <c r="Q3" s="2"/>
      <c r="R3" s="24"/>
      <c r="S3" s="24"/>
    </row>
    <row r="4" spans="1:21" ht="49.5" customHeight="1">
      <c r="A4" s="214"/>
      <c r="B4" s="218"/>
      <c r="C4" s="219"/>
      <c r="D4" s="219"/>
      <c r="E4" s="222" t="s">
        <v>41</v>
      </c>
      <c r="F4" s="223"/>
      <c r="G4" s="224"/>
      <c r="H4" s="225" t="s">
        <v>124</v>
      </c>
      <c r="I4" s="226"/>
      <c r="J4" s="227"/>
      <c r="K4" s="225" t="s">
        <v>43</v>
      </c>
      <c r="L4" s="226"/>
      <c r="M4" s="227"/>
      <c r="N4" s="222" t="s">
        <v>44</v>
      </c>
      <c r="O4" s="223"/>
      <c r="P4" s="224"/>
      <c r="Q4" s="222" t="s">
        <v>45</v>
      </c>
      <c r="R4" s="223"/>
      <c r="S4" s="223"/>
      <c r="T4" s="25"/>
    </row>
    <row r="5" spans="1:21" ht="39.75" customHeight="1">
      <c r="A5" s="215"/>
      <c r="B5" s="100" t="s">
        <v>59</v>
      </c>
      <c r="C5" s="99" t="s">
        <v>60</v>
      </c>
      <c r="D5" s="101" t="s">
        <v>75</v>
      </c>
      <c r="E5" s="75" t="s">
        <v>59</v>
      </c>
      <c r="F5" s="3" t="s">
        <v>60</v>
      </c>
      <c r="G5" s="5" t="s">
        <v>75</v>
      </c>
      <c r="H5" s="71" t="s">
        <v>59</v>
      </c>
      <c r="I5" s="3" t="s">
        <v>60</v>
      </c>
      <c r="J5" s="5" t="s">
        <v>75</v>
      </c>
      <c r="K5" s="71" t="s">
        <v>59</v>
      </c>
      <c r="L5" s="3" t="s">
        <v>60</v>
      </c>
      <c r="M5" s="5" t="s">
        <v>75</v>
      </c>
      <c r="N5" s="71" t="s">
        <v>59</v>
      </c>
      <c r="O5" s="3" t="s">
        <v>60</v>
      </c>
      <c r="P5" s="5" t="s">
        <v>75</v>
      </c>
      <c r="Q5" s="71" t="s">
        <v>59</v>
      </c>
      <c r="R5" s="3" t="s">
        <v>60</v>
      </c>
      <c r="S5" s="22" t="s">
        <v>75</v>
      </c>
      <c r="T5" s="26"/>
    </row>
    <row r="6" spans="1:21">
      <c r="A6" s="102" t="s">
        <v>76</v>
      </c>
      <c r="B6" s="103">
        <f>' '!B5</f>
        <v>331</v>
      </c>
      <c r="C6" s="104">
        <f>' '!D5</f>
        <v>1567</v>
      </c>
      <c r="D6" s="105" t="s">
        <v>77</v>
      </c>
      <c r="E6" s="106">
        <f>' '!E5</f>
        <v>42</v>
      </c>
      <c r="F6" s="105">
        <f>' '!G5</f>
        <v>297</v>
      </c>
      <c r="G6" s="105" t="s">
        <v>77</v>
      </c>
      <c r="H6" s="106">
        <f>' '!H5</f>
        <v>43</v>
      </c>
      <c r="I6" s="105">
        <f>' '!J5</f>
        <v>272</v>
      </c>
      <c r="J6" s="117" t="s">
        <v>77</v>
      </c>
      <c r="K6" s="105">
        <f>' '!K5</f>
        <v>10</v>
      </c>
      <c r="L6" s="105">
        <f>' '!M5</f>
        <v>149</v>
      </c>
      <c r="M6" s="117" t="s">
        <v>77</v>
      </c>
      <c r="N6" s="105">
        <f>' '!N5</f>
        <v>156</v>
      </c>
      <c r="O6" s="118">
        <f>' '!P5</f>
        <v>486</v>
      </c>
      <c r="P6" s="105" t="s">
        <v>77</v>
      </c>
      <c r="Q6" s="106">
        <f>' '!Q5</f>
        <v>80</v>
      </c>
      <c r="R6" s="118">
        <f>' '!S5</f>
        <v>363</v>
      </c>
      <c r="S6" s="105" t="s">
        <v>77</v>
      </c>
      <c r="T6" s="27"/>
      <c r="U6" s="25"/>
    </row>
    <row r="7" spans="1:21">
      <c r="A7" s="78" t="s">
        <v>78</v>
      </c>
      <c r="B7" s="103">
        <f>' '!B6</f>
        <v>103</v>
      </c>
      <c r="C7" s="104">
        <f>' '!D6</f>
        <v>543</v>
      </c>
      <c r="D7" s="104">
        <f>RANK(C7,$C$7:$C$27)</f>
        <v>1</v>
      </c>
      <c r="E7" s="103">
        <f>' '!E6</f>
        <v>7</v>
      </c>
      <c r="F7" s="104">
        <f>' '!G6</f>
        <v>96</v>
      </c>
      <c r="G7" s="104">
        <f>RANK(F7,$F$7:$F$27)</f>
        <v>1</v>
      </c>
      <c r="H7" s="103">
        <f>' '!H6</f>
        <v>7</v>
      </c>
      <c r="I7" s="104">
        <f>' '!J6</f>
        <v>114</v>
      </c>
      <c r="J7" s="104">
        <f>RANK(I7,$I$7:$I$27)</f>
        <v>1</v>
      </c>
      <c r="K7" s="103">
        <f>' '!K6</f>
        <v>3</v>
      </c>
      <c r="L7" s="104">
        <f>' '!M6</f>
        <v>83</v>
      </c>
      <c r="M7" s="104">
        <f>RANK(L7,$L$7:$L$27)</f>
        <v>1</v>
      </c>
      <c r="N7" s="103">
        <f>' '!N6</f>
        <v>46</v>
      </c>
      <c r="O7" s="119">
        <f>' '!P6</f>
        <v>133</v>
      </c>
      <c r="P7" s="104">
        <f>RANK(O7,$O$7:$O$27)</f>
        <v>1</v>
      </c>
      <c r="Q7" s="103">
        <f>' '!Q6</f>
        <v>40</v>
      </c>
      <c r="R7" s="119">
        <f>' '!S6</f>
        <v>117</v>
      </c>
      <c r="S7" s="104">
        <f>RANK(R7,$R$7:$R$27)</f>
        <v>1</v>
      </c>
      <c r="T7" s="27"/>
      <c r="U7" s="25"/>
    </row>
    <row r="8" spans="1:21">
      <c r="A8" s="78" t="s">
        <v>79</v>
      </c>
      <c r="B8" s="103">
        <f>' '!B7</f>
        <v>4</v>
      </c>
      <c r="C8" s="104">
        <f>' '!D7</f>
        <v>32</v>
      </c>
      <c r="D8" s="104">
        <f t="shared" ref="D8:D27" si="0">RANK(C8,$C$7:$C$27)</f>
        <v>13</v>
      </c>
      <c r="E8" s="103">
        <f>' '!E7</f>
        <v>1</v>
      </c>
      <c r="F8" s="104">
        <f>' '!G7</f>
        <v>14</v>
      </c>
      <c r="G8" s="104">
        <f t="shared" ref="G8:G24" si="1">RANK(F8,$F$7:$F$27)</f>
        <v>7</v>
      </c>
      <c r="H8" s="103">
        <f>' '!H7</f>
        <v>0</v>
      </c>
      <c r="I8" s="104">
        <f>' '!J7</f>
        <v>3</v>
      </c>
      <c r="J8" s="104">
        <f t="shared" ref="J8:J27" si="2">RANK(I8,$I$7:$I$27)</f>
        <v>14</v>
      </c>
      <c r="K8" s="103">
        <f>' '!K7</f>
        <v>1</v>
      </c>
      <c r="L8" s="104">
        <f>' '!M7</f>
        <v>3</v>
      </c>
      <c r="M8" s="104">
        <f t="shared" ref="M8:M27" si="3">RANK(L8,$L$7:$L$27)</f>
        <v>10</v>
      </c>
      <c r="N8" s="103">
        <f>' '!N7</f>
        <v>1</v>
      </c>
      <c r="O8" s="119">
        <f>' '!P7</f>
        <v>6</v>
      </c>
      <c r="P8" s="104">
        <f>RANK(O8,$O$7:$O$27)</f>
        <v>16</v>
      </c>
      <c r="Q8" s="103">
        <f>' '!Q7</f>
        <v>1</v>
      </c>
      <c r="R8" s="119">
        <f>' '!S7</f>
        <v>6</v>
      </c>
      <c r="S8" s="104">
        <f t="shared" ref="S8:S27" si="4">RANK(R8,$R$7:$R$27)</f>
        <v>18</v>
      </c>
      <c r="T8" s="27"/>
      <c r="U8" s="25"/>
    </row>
    <row r="9" spans="1:21">
      <c r="A9" s="78" t="s">
        <v>80</v>
      </c>
      <c r="B9" s="103">
        <f>' '!B8</f>
        <v>7</v>
      </c>
      <c r="C9" s="104">
        <f>' '!D8</f>
        <v>23</v>
      </c>
      <c r="D9" s="104">
        <f t="shared" si="0"/>
        <v>18</v>
      </c>
      <c r="E9" s="103">
        <f>' '!E8</f>
        <v>0</v>
      </c>
      <c r="F9" s="104">
        <f>' '!G8</f>
        <v>4</v>
      </c>
      <c r="G9" s="104">
        <f t="shared" si="1"/>
        <v>14</v>
      </c>
      <c r="H9" s="103">
        <f>' '!H8</f>
        <v>3</v>
      </c>
      <c r="I9" s="104">
        <f>' '!J8</f>
        <v>5</v>
      </c>
      <c r="J9" s="104">
        <f t="shared" si="2"/>
        <v>10</v>
      </c>
      <c r="K9" s="103">
        <f>' '!K8</f>
        <v>0</v>
      </c>
      <c r="L9" s="104">
        <f>' '!M8</f>
        <v>0</v>
      </c>
      <c r="M9" s="104"/>
      <c r="N9" s="103">
        <f>' '!N8</f>
        <v>0</v>
      </c>
      <c r="O9" s="119">
        <f>' '!P8</f>
        <v>6</v>
      </c>
      <c r="P9" s="104">
        <f>RANK(O9,$O$7:$O$27)</f>
        <v>16</v>
      </c>
      <c r="Q9" s="103">
        <f>' '!Q8</f>
        <v>4</v>
      </c>
      <c r="R9" s="119">
        <f>' '!S8</f>
        <v>8</v>
      </c>
      <c r="S9" s="104">
        <f t="shared" si="4"/>
        <v>14</v>
      </c>
      <c r="T9" s="27"/>
      <c r="U9" s="25"/>
    </row>
    <row r="10" spans="1:21">
      <c r="A10" s="78" t="s">
        <v>81</v>
      </c>
      <c r="B10" s="103">
        <f>' '!B9</f>
        <v>13</v>
      </c>
      <c r="C10" s="104">
        <f>' '!D9</f>
        <v>48</v>
      </c>
      <c r="D10" s="104">
        <f t="shared" si="0"/>
        <v>10</v>
      </c>
      <c r="E10" s="103">
        <f>' '!E9</f>
        <v>0</v>
      </c>
      <c r="F10" s="104">
        <f>' '!G9</f>
        <v>1</v>
      </c>
      <c r="G10" s="104">
        <f t="shared" si="1"/>
        <v>18</v>
      </c>
      <c r="H10" s="103">
        <f>' '!H9</f>
        <v>1</v>
      </c>
      <c r="I10" s="104">
        <f>' '!J9</f>
        <v>12</v>
      </c>
      <c r="J10" s="104">
        <f t="shared" si="2"/>
        <v>4</v>
      </c>
      <c r="K10" s="103">
        <f>' '!K9</f>
        <v>0</v>
      </c>
      <c r="L10" s="104">
        <f>' '!M9</f>
        <v>4</v>
      </c>
      <c r="M10" s="104">
        <f t="shared" si="3"/>
        <v>8</v>
      </c>
      <c r="N10" s="103">
        <f>' '!N9</f>
        <v>10</v>
      </c>
      <c r="O10" s="119">
        <f>' '!P9</f>
        <v>19</v>
      </c>
      <c r="P10" s="104">
        <f>RANK(O10,$O$7:$O$27)</f>
        <v>7</v>
      </c>
      <c r="Q10" s="103">
        <f>' '!Q9</f>
        <v>2</v>
      </c>
      <c r="R10" s="119">
        <f>' '!S9</f>
        <v>12</v>
      </c>
      <c r="S10" s="104">
        <f t="shared" si="4"/>
        <v>8</v>
      </c>
      <c r="T10" s="27"/>
      <c r="U10" s="25"/>
    </row>
    <row r="11" spans="1:21">
      <c r="A11" s="78" t="s">
        <v>82</v>
      </c>
      <c r="B11" s="103">
        <f>' '!B10</f>
        <v>12</v>
      </c>
      <c r="C11" s="104">
        <f>' '!D10</f>
        <v>88</v>
      </c>
      <c r="D11" s="104">
        <f t="shared" si="0"/>
        <v>4</v>
      </c>
      <c r="E11" s="103">
        <f>' '!E10</f>
        <v>2</v>
      </c>
      <c r="F11" s="104">
        <f>' '!G10</f>
        <v>45</v>
      </c>
      <c r="G11" s="104">
        <f t="shared" si="1"/>
        <v>2</v>
      </c>
      <c r="H11" s="103">
        <f>' '!H10</f>
        <v>1</v>
      </c>
      <c r="I11" s="104">
        <f>' '!J10</f>
        <v>16</v>
      </c>
      <c r="J11" s="104">
        <f t="shared" si="2"/>
        <v>3</v>
      </c>
      <c r="K11" s="103">
        <f>' '!K10</f>
        <v>0</v>
      </c>
      <c r="L11" s="104">
        <f>' '!M10</f>
        <v>3</v>
      </c>
      <c r="M11" s="104">
        <f t="shared" si="3"/>
        <v>10</v>
      </c>
      <c r="N11" s="103">
        <f>' '!N10</f>
        <v>7</v>
      </c>
      <c r="O11" s="119">
        <f>' '!P10</f>
        <v>10</v>
      </c>
      <c r="P11" s="104">
        <f t="shared" ref="P11:P27" si="5">RANK(O11,$O$7:$O$27)</f>
        <v>11</v>
      </c>
      <c r="Q11" s="103">
        <f>' '!Q10</f>
        <v>2</v>
      </c>
      <c r="R11" s="119">
        <f>' '!S10</f>
        <v>14</v>
      </c>
      <c r="S11" s="104">
        <f t="shared" si="4"/>
        <v>6</v>
      </c>
      <c r="T11" s="27"/>
      <c r="U11" s="25"/>
    </row>
    <row r="12" spans="1:21">
      <c r="A12" s="78" t="s">
        <v>83</v>
      </c>
      <c r="B12" s="103">
        <f>' '!B11</f>
        <v>39</v>
      </c>
      <c r="C12" s="104">
        <f>' '!D11</f>
        <v>154</v>
      </c>
      <c r="D12" s="104">
        <f t="shared" si="0"/>
        <v>2</v>
      </c>
      <c r="E12" s="103">
        <f>' '!E11</f>
        <v>1</v>
      </c>
      <c r="F12" s="104">
        <f>' '!G11</f>
        <v>7</v>
      </c>
      <c r="G12" s="104">
        <f t="shared" si="1"/>
        <v>11</v>
      </c>
      <c r="H12" s="103">
        <f>' '!H11</f>
        <v>4</v>
      </c>
      <c r="I12" s="104">
        <f>' '!J11</f>
        <v>12</v>
      </c>
      <c r="J12" s="104">
        <f t="shared" si="2"/>
        <v>4</v>
      </c>
      <c r="K12" s="103">
        <f>' '!K11</f>
        <v>2</v>
      </c>
      <c r="L12" s="104">
        <f>' '!M11</f>
        <v>9</v>
      </c>
      <c r="M12" s="104">
        <f t="shared" si="3"/>
        <v>3</v>
      </c>
      <c r="N12" s="103">
        <f>' '!N11</f>
        <v>30</v>
      </c>
      <c r="O12" s="119">
        <f>' '!P11</f>
        <v>92</v>
      </c>
      <c r="P12" s="104">
        <f t="shared" si="5"/>
        <v>2</v>
      </c>
      <c r="Q12" s="103">
        <f>' '!Q11</f>
        <v>2</v>
      </c>
      <c r="R12" s="119">
        <f>' '!S11</f>
        <v>34</v>
      </c>
      <c r="S12" s="104">
        <f t="shared" si="4"/>
        <v>2</v>
      </c>
      <c r="T12" s="27"/>
      <c r="U12" s="25"/>
    </row>
    <row r="13" spans="1:21">
      <c r="A13" s="107" t="s">
        <v>31</v>
      </c>
      <c r="B13" s="108">
        <f>' '!B12</f>
        <v>15</v>
      </c>
      <c r="C13" s="109">
        <f>' '!D12</f>
        <v>64</v>
      </c>
      <c r="D13" s="112">
        <f t="shared" si="0"/>
        <v>8</v>
      </c>
      <c r="E13" s="108">
        <f>' '!E12</f>
        <v>6</v>
      </c>
      <c r="F13" s="109">
        <f>' '!G12</f>
        <v>16</v>
      </c>
      <c r="G13" s="109">
        <f t="shared" si="1"/>
        <v>5</v>
      </c>
      <c r="H13" s="108">
        <f>' '!H12</f>
        <v>2</v>
      </c>
      <c r="I13" s="109">
        <f>' '!J12</f>
        <v>9</v>
      </c>
      <c r="J13" s="109">
        <f t="shared" si="2"/>
        <v>7</v>
      </c>
      <c r="K13" s="108">
        <f>' '!K12</f>
        <v>0</v>
      </c>
      <c r="L13" s="109">
        <f>' '!M12</f>
        <v>5</v>
      </c>
      <c r="M13" s="109">
        <f t="shared" si="3"/>
        <v>6</v>
      </c>
      <c r="N13" s="108">
        <f>' '!N12</f>
        <v>4</v>
      </c>
      <c r="O13" s="120">
        <f>' '!P12</f>
        <v>26</v>
      </c>
      <c r="P13" s="109">
        <f t="shared" si="5"/>
        <v>6</v>
      </c>
      <c r="Q13" s="108">
        <f>' '!Q12</f>
        <v>3</v>
      </c>
      <c r="R13" s="120">
        <f>' '!S12</f>
        <v>8</v>
      </c>
      <c r="S13" s="109">
        <f t="shared" si="4"/>
        <v>14</v>
      </c>
      <c r="T13" s="123"/>
      <c r="U13" s="123"/>
    </row>
    <row r="14" spans="1:21">
      <c r="A14" s="78" t="s">
        <v>84</v>
      </c>
      <c r="B14" s="103">
        <f>' '!B13</f>
        <v>4</v>
      </c>
      <c r="C14" s="104">
        <f>' '!D13</f>
        <v>41</v>
      </c>
      <c r="D14" s="104">
        <f t="shared" si="0"/>
        <v>11</v>
      </c>
      <c r="E14" s="103">
        <f>' '!E13</f>
        <v>3</v>
      </c>
      <c r="F14" s="104">
        <f>' '!G13</f>
        <v>15</v>
      </c>
      <c r="G14" s="104">
        <f t="shared" si="1"/>
        <v>6</v>
      </c>
      <c r="H14" s="103">
        <f>' '!H13</f>
        <v>0</v>
      </c>
      <c r="I14" s="104">
        <f>' '!J13</f>
        <v>5</v>
      </c>
      <c r="J14" s="104">
        <f t="shared" si="2"/>
        <v>10</v>
      </c>
      <c r="K14" s="103">
        <f>' '!K13</f>
        <v>0</v>
      </c>
      <c r="L14" s="104">
        <f>' '!M13</f>
        <v>6</v>
      </c>
      <c r="M14" s="104">
        <f t="shared" si="3"/>
        <v>5</v>
      </c>
      <c r="N14" s="103">
        <f>' '!N13</f>
        <v>1</v>
      </c>
      <c r="O14" s="119">
        <f>' '!P13</f>
        <v>9</v>
      </c>
      <c r="P14" s="104">
        <f t="shared" si="5"/>
        <v>13</v>
      </c>
      <c r="Q14" s="103">
        <f>' '!Q13</f>
        <v>0</v>
      </c>
      <c r="R14" s="119">
        <f>' '!S13</f>
        <v>6</v>
      </c>
      <c r="S14" s="104">
        <f t="shared" si="4"/>
        <v>18</v>
      </c>
      <c r="T14" s="27"/>
      <c r="U14" s="25"/>
    </row>
    <row r="15" spans="1:21">
      <c r="A15" s="78" t="s">
        <v>85</v>
      </c>
      <c r="B15" s="103">
        <f>' '!B14</f>
        <v>6</v>
      </c>
      <c r="C15" s="104">
        <f>' '!D14</f>
        <v>26</v>
      </c>
      <c r="D15" s="104">
        <f t="shared" si="0"/>
        <v>16</v>
      </c>
      <c r="E15" s="103">
        <f>' '!E14</f>
        <v>3</v>
      </c>
      <c r="F15" s="104">
        <f>' '!G14</f>
        <v>4</v>
      </c>
      <c r="G15" s="104">
        <f t="shared" si="1"/>
        <v>14</v>
      </c>
      <c r="H15" s="103">
        <f>' '!H14</f>
        <v>0</v>
      </c>
      <c r="I15" s="104">
        <f>' '!J14</f>
        <v>3</v>
      </c>
      <c r="J15" s="104">
        <f t="shared" si="2"/>
        <v>14</v>
      </c>
      <c r="K15" s="103">
        <f>' '!K14</f>
        <v>0</v>
      </c>
      <c r="L15" s="104">
        <f>' '!M14</f>
        <v>0</v>
      </c>
      <c r="M15" s="104"/>
      <c r="N15" s="103">
        <f>' '!N14</f>
        <v>1</v>
      </c>
      <c r="O15" s="119">
        <f>' '!P14</f>
        <v>7</v>
      </c>
      <c r="P15" s="104">
        <f t="shared" si="5"/>
        <v>14</v>
      </c>
      <c r="Q15" s="103">
        <f>' '!Q14</f>
        <v>2</v>
      </c>
      <c r="R15" s="119">
        <f>' '!S14</f>
        <v>12</v>
      </c>
      <c r="S15" s="104">
        <f t="shared" si="4"/>
        <v>8</v>
      </c>
      <c r="T15" s="27"/>
      <c r="U15" s="25"/>
    </row>
    <row r="16" spans="1:21">
      <c r="A16" s="78" t="s">
        <v>86</v>
      </c>
      <c r="B16" s="103">
        <f>' '!B15</f>
        <v>6</v>
      </c>
      <c r="C16" s="104">
        <f>' '!D15</f>
        <v>28</v>
      </c>
      <c r="D16" s="104">
        <f t="shared" si="0"/>
        <v>15</v>
      </c>
      <c r="E16" s="103">
        <f>' '!E15</f>
        <v>0</v>
      </c>
      <c r="F16" s="104">
        <f>' '!G15</f>
        <v>2</v>
      </c>
      <c r="G16" s="104">
        <f t="shared" si="1"/>
        <v>16</v>
      </c>
      <c r="H16" s="103">
        <f>' '!H15</f>
        <v>0</v>
      </c>
      <c r="I16" s="104">
        <f>' '!J15</f>
        <v>8</v>
      </c>
      <c r="J16" s="104">
        <f t="shared" si="2"/>
        <v>8</v>
      </c>
      <c r="K16" s="103">
        <f>' '!K15</f>
        <v>0</v>
      </c>
      <c r="L16" s="104">
        <f>' '!M15</f>
        <v>0</v>
      </c>
      <c r="M16" s="104"/>
      <c r="N16" s="103">
        <f>' '!N15</f>
        <v>5</v>
      </c>
      <c r="O16" s="119">
        <f>' '!P15</f>
        <v>10</v>
      </c>
      <c r="P16" s="104">
        <f t="shared" si="5"/>
        <v>11</v>
      </c>
      <c r="Q16" s="103">
        <f>' '!Q15</f>
        <v>1</v>
      </c>
      <c r="R16" s="119">
        <f>' '!S15</f>
        <v>8</v>
      </c>
      <c r="S16" s="104">
        <f t="shared" si="4"/>
        <v>14</v>
      </c>
      <c r="T16" s="27"/>
      <c r="U16" s="25"/>
    </row>
    <row r="17" spans="1:21">
      <c r="A17" s="110" t="s">
        <v>32</v>
      </c>
      <c r="B17" s="111">
        <f>' '!B16</f>
        <v>17</v>
      </c>
      <c r="C17" s="112">
        <f>' '!D16</f>
        <v>70</v>
      </c>
      <c r="D17" s="112">
        <f t="shared" si="0"/>
        <v>6</v>
      </c>
      <c r="E17" s="111">
        <f>' '!E16</f>
        <v>0</v>
      </c>
      <c r="F17" s="112">
        <f>' '!G16</f>
        <v>1</v>
      </c>
      <c r="G17" s="112">
        <f t="shared" si="1"/>
        <v>18</v>
      </c>
      <c r="H17" s="111">
        <f>' '!H16</f>
        <v>1</v>
      </c>
      <c r="I17" s="112">
        <f>' '!J16</f>
        <v>3</v>
      </c>
      <c r="J17" s="112">
        <f t="shared" si="2"/>
        <v>14</v>
      </c>
      <c r="K17" s="111">
        <f>' '!K16</f>
        <v>1</v>
      </c>
      <c r="L17" s="112">
        <f>' '!M16</f>
        <v>2</v>
      </c>
      <c r="M17" s="112">
        <f t="shared" si="3"/>
        <v>12</v>
      </c>
      <c r="N17" s="111">
        <f>' '!N16</f>
        <v>13</v>
      </c>
      <c r="O17" s="121">
        <f>' '!P16</f>
        <v>34</v>
      </c>
      <c r="P17" s="112">
        <f t="shared" si="5"/>
        <v>3</v>
      </c>
      <c r="Q17" s="111">
        <f>' '!Q16</f>
        <v>2</v>
      </c>
      <c r="R17" s="121">
        <f>' '!S16</f>
        <v>30</v>
      </c>
      <c r="S17" s="112">
        <f t="shared" si="4"/>
        <v>3</v>
      </c>
      <c r="T17" s="27"/>
      <c r="U17" s="98"/>
    </row>
    <row r="18" spans="1:21">
      <c r="A18" s="78" t="s">
        <v>87</v>
      </c>
      <c r="B18" s="103">
        <f>' '!B17</f>
        <v>10</v>
      </c>
      <c r="C18" s="104">
        <f>' '!D17</f>
        <v>71</v>
      </c>
      <c r="D18" s="104">
        <f t="shared" si="0"/>
        <v>5</v>
      </c>
      <c r="E18" s="103">
        <f>' '!E17</f>
        <v>1</v>
      </c>
      <c r="F18" s="104">
        <f>' '!G17</f>
        <v>17</v>
      </c>
      <c r="G18" s="104">
        <f t="shared" si="1"/>
        <v>4</v>
      </c>
      <c r="H18" s="103">
        <f>' '!H17</f>
        <v>0</v>
      </c>
      <c r="I18" s="104">
        <f>' '!J17</f>
        <v>3</v>
      </c>
      <c r="J18" s="104">
        <f t="shared" si="2"/>
        <v>14</v>
      </c>
      <c r="K18" s="103">
        <f>' '!K17</f>
        <v>0</v>
      </c>
      <c r="L18" s="104">
        <f>' '!M17</f>
        <v>4</v>
      </c>
      <c r="M18" s="104">
        <f t="shared" si="3"/>
        <v>8</v>
      </c>
      <c r="N18" s="103">
        <f>' '!N17</f>
        <v>7</v>
      </c>
      <c r="O18" s="119">
        <f>' '!P17</f>
        <v>31</v>
      </c>
      <c r="P18" s="104">
        <f t="shared" si="5"/>
        <v>4</v>
      </c>
      <c r="Q18" s="103">
        <f>' '!Q17</f>
        <v>2</v>
      </c>
      <c r="R18" s="119">
        <f>' '!S17</f>
        <v>16</v>
      </c>
      <c r="S18" s="104">
        <f t="shared" si="4"/>
        <v>5</v>
      </c>
      <c r="T18" s="27"/>
      <c r="U18" s="98"/>
    </row>
    <row r="19" spans="1:21">
      <c r="A19" s="78" t="s">
        <v>88</v>
      </c>
      <c r="B19" s="103">
        <f>' '!B18</f>
        <v>21</v>
      </c>
      <c r="C19" s="104">
        <f>' '!D18</f>
        <v>119</v>
      </c>
      <c r="D19" s="104">
        <f t="shared" si="0"/>
        <v>3</v>
      </c>
      <c r="E19" s="103">
        <f>' '!E18</f>
        <v>3</v>
      </c>
      <c r="F19" s="104">
        <f>' '!G18</f>
        <v>12</v>
      </c>
      <c r="G19" s="104">
        <f t="shared" si="1"/>
        <v>8</v>
      </c>
      <c r="H19" s="103">
        <f>' '!H18</f>
        <v>9</v>
      </c>
      <c r="I19" s="104">
        <f>' '!J18</f>
        <v>46</v>
      </c>
      <c r="J19" s="104">
        <f t="shared" si="2"/>
        <v>2</v>
      </c>
      <c r="K19" s="103">
        <f>' '!K18</f>
        <v>0</v>
      </c>
      <c r="L19" s="104">
        <f>' '!M18</f>
        <v>13</v>
      </c>
      <c r="M19" s="104">
        <f t="shared" si="3"/>
        <v>2</v>
      </c>
      <c r="N19" s="103">
        <f>' '!N18</f>
        <v>6</v>
      </c>
      <c r="O19" s="119">
        <f>' '!P18</f>
        <v>27</v>
      </c>
      <c r="P19" s="104">
        <f t="shared" si="5"/>
        <v>5</v>
      </c>
      <c r="Q19" s="103">
        <f>' '!Q18</f>
        <v>3</v>
      </c>
      <c r="R19" s="119">
        <f>' '!S18</f>
        <v>21</v>
      </c>
      <c r="S19" s="104">
        <f t="shared" si="4"/>
        <v>4</v>
      </c>
      <c r="T19" s="27"/>
      <c r="U19" s="98"/>
    </row>
    <row r="20" spans="1:21">
      <c r="A20" s="110" t="s">
        <v>33</v>
      </c>
      <c r="B20" s="111">
        <f>' '!B19</f>
        <v>17</v>
      </c>
      <c r="C20" s="112">
        <f>' '!D19</f>
        <v>51</v>
      </c>
      <c r="D20" s="112">
        <f t="shared" si="0"/>
        <v>9</v>
      </c>
      <c r="E20" s="111">
        <f>' '!E19</f>
        <v>3</v>
      </c>
      <c r="F20" s="112">
        <f>' '!G19</f>
        <v>10</v>
      </c>
      <c r="G20" s="112">
        <f t="shared" si="1"/>
        <v>9</v>
      </c>
      <c r="H20" s="111">
        <f>' '!H19</f>
        <v>5</v>
      </c>
      <c r="I20" s="112">
        <f>' '!J19</f>
        <v>12</v>
      </c>
      <c r="J20" s="112">
        <f t="shared" si="2"/>
        <v>4</v>
      </c>
      <c r="K20" s="111">
        <f>' '!K19</f>
        <v>0</v>
      </c>
      <c r="L20" s="112">
        <f>' '!M19</f>
        <v>0</v>
      </c>
      <c r="M20" s="112"/>
      <c r="N20" s="111">
        <f>' '!N19</f>
        <v>7</v>
      </c>
      <c r="O20" s="121">
        <f>' '!P19</f>
        <v>16</v>
      </c>
      <c r="P20" s="112">
        <f>RANK(O20,$O$7:$O$27)</f>
        <v>10</v>
      </c>
      <c r="Q20" s="111">
        <f>' '!Q19</f>
        <v>2</v>
      </c>
      <c r="R20" s="121">
        <f>' '!S19</f>
        <v>13</v>
      </c>
      <c r="S20" s="112">
        <f t="shared" si="4"/>
        <v>7</v>
      </c>
      <c r="T20" s="27"/>
      <c r="U20" s="98"/>
    </row>
    <row r="21" spans="1:21">
      <c r="A21" s="110" t="s">
        <v>34</v>
      </c>
      <c r="B21" s="111">
        <f>' '!B20</f>
        <v>20</v>
      </c>
      <c r="C21" s="112">
        <f>' '!D20</f>
        <v>69</v>
      </c>
      <c r="D21" s="112">
        <f t="shared" si="0"/>
        <v>7</v>
      </c>
      <c r="E21" s="111">
        <f>' '!E20</f>
        <v>6</v>
      </c>
      <c r="F21" s="112">
        <f>' '!G20</f>
        <v>31</v>
      </c>
      <c r="G21" s="112">
        <f t="shared" si="1"/>
        <v>3</v>
      </c>
      <c r="H21" s="111">
        <f>' '!H20</f>
        <v>5</v>
      </c>
      <c r="I21" s="112">
        <f>' '!J20</f>
        <v>5</v>
      </c>
      <c r="J21" s="112">
        <f t="shared" si="2"/>
        <v>10</v>
      </c>
      <c r="K21" s="111">
        <f>' '!K20</f>
        <v>2</v>
      </c>
      <c r="L21" s="112">
        <f>' '!M20</f>
        <v>5</v>
      </c>
      <c r="M21" s="112">
        <f t="shared" si="3"/>
        <v>6</v>
      </c>
      <c r="N21" s="111">
        <f>' '!N20</f>
        <v>3</v>
      </c>
      <c r="O21" s="121">
        <f>' '!P20</f>
        <v>17</v>
      </c>
      <c r="P21" s="112">
        <f t="shared" si="5"/>
        <v>8</v>
      </c>
      <c r="Q21" s="111">
        <f>' '!Q20</f>
        <v>4</v>
      </c>
      <c r="R21" s="121">
        <f>' '!S20</f>
        <v>11</v>
      </c>
      <c r="S21" s="112">
        <f t="shared" si="4"/>
        <v>11</v>
      </c>
      <c r="T21" s="27"/>
      <c r="U21" s="98"/>
    </row>
    <row r="22" spans="1:21">
      <c r="A22" s="78" t="s">
        <v>89</v>
      </c>
      <c r="B22" s="103">
        <f>' '!B21</f>
        <v>9</v>
      </c>
      <c r="C22" s="104">
        <f>' '!D21</f>
        <v>30</v>
      </c>
      <c r="D22" s="104">
        <f t="shared" si="0"/>
        <v>14</v>
      </c>
      <c r="E22" s="103">
        <f>' '!E21</f>
        <v>3</v>
      </c>
      <c r="F22" s="104">
        <f>' '!G21</f>
        <v>9</v>
      </c>
      <c r="G22" s="104">
        <f t="shared" si="1"/>
        <v>10</v>
      </c>
      <c r="H22" s="103">
        <f>' '!H21</f>
        <v>2</v>
      </c>
      <c r="I22" s="104">
        <f>' '!J21</f>
        <v>6</v>
      </c>
      <c r="J22" s="104">
        <f t="shared" si="2"/>
        <v>9</v>
      </c>
      <c r="K22" s="103">
        <f>' '!K21</f>
        <v>1</v>
      </c>
      <c r="L22" s="104">
        <f>' '!M21</f>
        <v>1</v>
      </c>
      <c r="M22" s="104">
        <f t="shared" si="3"/>
        <v>14</v>
      </c>
      <c r="N22" s="103">
        <f>' '!N21</f>
        <v>2</v>
      </c>
      <c r="O22" s="119">
        <f>' '!P21</f>
        <v>6</v>
      </c>
      <c r="P22" s="104">
        <f t="shared" si="5"/>
        <v>16</v>
      </c>
      <c r="Q22" s="103">
        <f>' '!Q21</f>
        <v>1</v>
      </c>
      <c r="R22" s="119">
        <f>' '!S21</f>
        <v>8</v>
      </c>
      <c r="S22" s="104">
        <f t="shared" si="4"/>
        <v>14</v>
      </c>
      <c r="T22" s="27"/>
      <c r="U22" s="98"/>
    </row>
    <row r="23" spans="1:21">
      <c r="A23" s="110" t="s">
        <v>35</v>
      </c>
      <c r="B23" s="111">
        <f>' '!B22</f>
        <v>3</v>
      </c>
      <c r="C23" s="112">
        <f>' '!D22</f>
        <v>23</v>
      </c>
      <c r="D23" s="112">
        <f t="shared" si="0"/>
        <v>18</v>
      </c>
      <c r="E23" s="111">
        <f>' '!E22</f>
        <v>0</v>
      </c>
      <c r="F23" s="112">
        <f>' '!G22</f>
        <v>5</v>
      </c>
      <c r="G23" s="112">
        <f t="shared" si="1"/>
        <v>13</v>
      </c>
      <c r="H23" s="111">
        <f>' '!H22</f>
        <v>0</v>
      </c>
      <c r="I23" s="112">
        <f>' '!J22</f>
        <v>3</v>
      </c>
      <c r="J23" s="112">
        <f t="shared" si="2"/>
        <v>14</v>
      </c>
      <c r="K23" s="111">
        <f>' '!K22</f>
        <v>0</v>
      </c>
      <c r="L23" s="112">
        <f>' '!M22</f>
        <v>1</v>
      </c>
      <c r="M23" s="112">
        <f t="shared" si="3"/>
        <v>14</v>
      </c>
      <c r="N23" s="111">
        <f>' '!N22</f>
        <v>1</v>
      </c>
      <c r="O23" s="121">
        <f>' '!P22</f>
        <v>4</v>
      </c>
      <c r="P23" s="112">
        <f t="shared" si="5"/>
        <v>20</v>
      </c>
      <c r="Q23" s="111">
        <f>' '!Q22</f>
        <v>2</v>
      </c>
      <c r="R23" s="121">
        <f>' '!S22</f>
        <v>10</v>
      </c>
      <c r="S23" s="112">
        <f t="shared" si="4"/>
        <v>12</v>
      </c>
      <c r="T23" s="27"/>
      <c r="U23" s="98"/>
    </row>
    <row r="24" spans="1:21">
      <c r="A24" s="78" t="s">
        <v>90</v>
      </c>
      <c r="B24" s="103">
        <f>' '!B23</f>
        <v>6</v>
      </c>
      <c r="C24" s="104">
        <f>' '!D23</f>
        <v>26</v>
      </c>
      <c r="D24" s="104">
        <f t="shared" si="0"/>
        <v>16</v>
      </c>
      <c r="E24" s="103">
        <f>' '!E23</f>
        <v>2</v>
      </c>
      <c r="F24" s="104">
        <f>' '!G23</f>
        <v>6</v>
      </c>
      <c r="G24" s="104">
        <f t="shared" si="1"/>
        <v>12</v>
      </c>
      <c r="H24" s="103">
        <f>' '!H23</f>
        <v>0</v>
      </c>
      <c r="I24" s="104">
        <f>' '!J23</f>
        <v>1</v>
      </c>
      <c r="J24" s="104">
        <f t="shared" si="2"/>
        <v>20</v>
      </c>
      <c r="K24" s="103">
        <f>' '!K23</f>
        <v>0</v>
      </c>
      <c r="L24" s="104">
        <f>' '!M23</f>
        <v>2</v>
      </c>
      <c r="M24" s="104">
        <f t="shared" si="3"/>
        <v>12</v>
      </c>
      <c r="N24" s="103">
        <f>' '!N23</f>
        <v>1</v>
      </c>
      <c r="O24" s="119">
        <f>' '!P23</f>
        <v>5</v>
      </c>
      <c r="P24" s="104">
        <f t="shared" si="5"/>
        <v>19</v>
      </c>
      <c r="Q24" s="103">
        <f>' '!Q23</f>
        <v>3</v>
      </c>
      <c r="R24" s="119">
        <f>' '!S23</f>
        <v>12</v>
      </c>
      <c r="S24" s="104">
        <f t="shared" si="4"/>
        <v>8</v>
      </c>
      <c r="T24" s="27"/>
      <c r="U24" s="98"/>
    </row>
    <row r="25" spans="1:21">
      <c r="A25" s="78" t="s">
        <v>91</v>
      </c>
      <c r="B25" s="103">
        <f>' '!B24</f>
        <v>4</v>
      </c>
      <c r="C25" s="104">
        <f>' '!D24</f>
        <v>15</v>
      </c>
      <c r="D25" s="104">
        <f t="shared" si="0"/>
        <v>20</v>
      </c>
      <c r="E25" s="103">
        <f>' '!E24</f>
        <v>0</v>
      </c>
      <c r="F25" s="104">
        <f>' '!G24</f>
        <v>0</v>
      </c>
      <c r="G25" s="104"/>
      <c r="H25" s="103">
        <f>' '!H24</f>
        <v>1</v>
      </c>
      <c r="I25" s="104">
        <f>' '!J24</f>
        <v>2</v>
      </c>
      <c r="J25" s="104">
        <f t="shared" si="2"/>
        <v>19</v>
      </c>
      <c r="K25" s="103">
        <f>' '!K24</f>
        <v>0</v>
      </c>
      <c r="L25" s="104">
        <f>' '!M24</f>
        <v>1</v>
      </c>
      <c r="M25" s="104">
        <f t="shared" si="3"/>
        <v>14</v>
      </c>
      <c r="N25" s="103">
        <f>' '!N24</f>
        <v>1</v>
      </c>
      <c r="O25" s="119">
        <f>' '!P24</f>
        <v>7</v>
      </c>
      <c r="P25" s="104">
        <f t="shared" si="5"/>
        <v>14</v>
      </c>
      <c r="Q25" s="103">
        <f>' '!Q24</f>
        <v>2</v>
      </c>
      <c r="R25" s="119">
        <f>' '!S24</f>
        <v>5</v>
      </c>
      <c r="S25" s="104">
        <f t="shared" si="4"/>
        <v>20</v>
      </c>
      <c r="T25" s="27"/>
      <c r="U25" s="98"/>
    </row>
    <row r="26" spans="1:21">
      <c r="A26" s="78" t="s">
        <v>92</v>
      </c>
      <c r="B26" s="103">
        <f>' '!B25</f>
        <v>2</v>
      </c>
      <c r="C26" s="104">
        <f>' '!D25</f>
        <v>6</v>
      </c>
      <c r="D26" s="104">
        <f t="shared" si="0"/>
        <v>21</v>
      </c>
      <c r="E26" s="103">
        <f>' '!E25</f>
        <v>0</v>
      </c>
      <c r="F26" s="104">
        <f>' '!G25</f>
        <v>0</v>
      </c>
      <c r="G26" s="104"/>
      <c r="H26" s="103">
        <f>' '!H25</f>
        <v>0</v>
      </c>
      <c r="I26" s="104">
        <f>' '!J25</f>
        <v>0</v>
      </c>
      <c r="J26" s="104"/>
      <c r="K26" s="103">
        <f>' '!K25</f>
        <v>0</v>
      </c>
      <c r="L26" s="104">
        <f>' '!M25</f>
        <v>0</v>
      </c>
      <c r="M26" s="104"/>
      <c r="N26" s="103">
        <f>' '!N25</f>
        <v>1</v>
      </c>
      <c r="O26" s="119">
        <f>' '!P25</f>
        <v>4</v>
      </c>
      <c r="P26" s="104">
        <f t="shared" si="5"/>
        <v>20</v>
      </c>
      <c r="Q26" s="103">
        <f>' '!Q25</f>
        <v>1</v>
      </c>
      <c r="R26" s="119">
        <f>' '!S25</f>
        <v>2</v>
      </c>
      <c r="S26" s="104">
        <f t="shared" si="4"/>
        <v>21</v>
      </c>
      <c r="T26" s="27"/>
      <c r="U26" s="98"/>
    </row>
    <row r="27" spans="1:21">
      <c r="A27" s="113" t="s">
        <v>93</v>
      </c>
      <c r="B27" s="114">
        <f>' '!B26</f>
        <v>13</v>
      </c>
      <c r="C27" s="115">
        <f>' '!D26</f>
        <v>40</v>
      </c>
      <c r="D27" s="104">
        <f t="shared" si="0"/>
        <v>12</v>
      </c>
      <c r="E27" s="114">
        <f>' '!E26</f>
        <v>1</v>
      </c>
      <c r="F27" s="115">
        <f>' '!G26</f>
        <v>2</v>
      </c>
      <c r="G27" s="116">
        <f t="shared" ref="G27" si="6">RANK(F27,$F$7:$F$27)</f>
        <v>16</v>
      </c>
      <c r="H27" s="114">
        <f>' '!H26</f>
        <v>2</v>
      </c>
      <c r="I27" s="115">
        <f>' '!J26</f>
        <v>4</v>
      </c>
      <c r="J27" s="115">
        <f t="shared" si="2"/>
        <v>13</v>
      </c>
      <c r="K27" s="114">
        <f>' '!K26</f>
        <v>0</v>
      </c>
      <c r="L27" s="115">
        <f>' '!M26</f>
        <v>7</v>
      </c>
      <c r="M27" s="115">
        <f t="shared" si="3"/>
        <v>4</v>
      </c>
      <c r="N27" s="114">
        <f>' '!N26</f>
        <v>9</v>
      </c>
      <c r="O27" s="122">
        <f>' '!P26</f>
        <v>17</v>
      </c>
      <c r="P27" s="115">
        <f t="shared" si="5"/>
        <v>8</v>
      </c>
      <c r="Q27" s="114">
        <f>' '!Q26</f>
        <v>1</v>
      </c>
      <c r="R27" s="122">
        <f>' '!S26</f>
        <v>10</v>
      </c>
      <c r="S27" s="115">
        <f t="shared" si="4"/>
        <v>12</v>
      </c>
      <c r="T27" s="27"/>
      <c r="U27" s="98"/>
    </row>
    <row r="28" spans="1:21">
      <c r="A28" s="212"/>
      <c r="B28" s="212"/>
      <c r="C28" s="212"/>
      <c r="D28" s="212"/>
      <c r="E28" s="212"/>
      <c r="F28" s="212"/>
      <c r="G28" s="212"/>
      <c r="U28" s="25"/>
    </row>
    <row r="29" spans="1:21">
      <c r="T29" s="1"/>
    </row>
  </sheetData>
  <mergeCells count="11">
    <mergeCell ref="A28:G28"/>
    <mergeCell ref="A3:A5"/>
    <mergeCell ref="B3:D4"/>
    <mergeCell ref="A1:S1"/>
    <mergeCell ref="L2:M2"/>
    <mergeCell ref="R2:S2"/>
    <mergeCell ref="E4:G4"/>
    <mergeCell ref="H4:J4"/>
    <mergeCell ref="K4:M4"/>
    <mergeCell ref="N4:P4"/>
    <mergeCell ref="Q4:S4"/>
  </mergeCells>
  <phoneticPr fontId="69"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H13"/>
  <sheetViews>
    <sheetView workbookViewId="0">
      <selection activeCell="J20" sqref="J20"/>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4" customWidth="1"/>
  </cols>
  <sheetData>
    <row r="1" spans="1:8" ht="52.5" customHeight="1">
      <c r="A1" s="220" t="s">
        <v>133</v>
      </c>
      <c r="B1" s="220"/>
      <c r="C1" s="220"/>
      <c r="D1" s="220"/>
      <c r="E1" s="220"/>
      <c r="F1" s="220"/>
      <c r="G1" s="220"/>
      <c r="H1" s="220"/>
    </row>
    <row r="2" spans="1:8" ht="22.5">
      <c r="A2" s="88"/>
      <c r="B2" s="88"/>
      <c r="C2" s="89"/>
      <c r="D2" s="90"/>
      <c r="E2" s="90"/>
      <c r="F2" s="89"/>
      <c r="G2" s="90"/>
      <c r="H2" s="90" t="s">
        <v>55</v>
      </c>
    </row>
    <row r="3" spans="1:8" ht="11.25" customHeight="1">
      <c r="A3" s="228" t="s">
        <v>37</v>
      </c>
      <c r="B3" s="230" t="s">
        <v>36</v>
      </c>
      <c r="C3" s="89"/>
      <c r="D3" s="90"/>
      <c r="E3" s="90"/>
      <c r="F3" s="89"/>
      <c r="G3" s="90"/>
      <c r="H3" s="193"/>
    </row>
    <row r="4" spans="1:8" ht="52.5" customHeight="1">
      <c r="A4" s="229"/>
      <c r="B4" s="231"/>
      <c r="C4" s="91" t="s">
        <v>41</v>
      </c>
      <c r="D4" s="73" t="s">
        <v>124</v>
      </c>
      <c r="E4" s="83" t="s">
        <v>43</v>
      </c>
      <c r="F4" s="91" t="s">
        <v>44</v>
      </c>
      <c r="G4" s="72" t="s">
        <v>45</v>
      </c>
      <c r="H4" s="187" t="s">
        <v>150</v>
      </c>
    </row>
    <row r="5" spans="1:8" ht="24.95" customHeight="1">
      <c r="A5" s="92" t="s">
        <v>46</v>
      </c>
      <c r="B5" s="93">
        <f>SUM(B6:B12)</f>
        <v>1476</v>
      </c>
      <c r="C5" s="93">
        <v>551</v>
      </c>
      <c r="D5" s="93">
        <v>311</v>
      </c>
      <c r="E5" s="93">
        <v>160</v>
      </c>
      <c r="F5" s="93">
        <v>314</v>
      </c>
      <c r="G5" s="94">
        <v>135</v>
      </c>
      <c r="H5" s="94">
        <v>5</v>
      </c>
    </row>
    <row r="6" spans="1:8" ht="24.95" customHeight="1">
      <c r="A6" s="95" t="s">
        <v>47</v>
      </c>
      <c r="B6" s="93">
        <f>SUM(C6:H6)</f>
        <v>703</v>
      </c>
      <c r="C6" s="96">
        <v>207</v>
      </c>
      <c r="D6" s="96">
        <v>158</v>
      </c>
      <c r="E6" s="97">
        <v>78</v>
      </c>
      <c r="F6" s="179">
        <v>186</v>
      </c>
      <c r="G6" s="97">
        <v>72</v>
      </c>
      <c r="H6" s="97">
        <v>2</v>
      </c>
    </row>
    <row r="7" spans="1:8" ht="24.95" customHeight="1">
      <c r="A7" s="95" t="s">
        <v>48</v>
      </c>
      <c r="B7" s="93">
        <f t="shared" ref="B7:B12" si="0">SUM(C7:H7)</f>
        <v>134</v>
      </c>
      <c r="C7" s="96">
        <v>52</v>
      </c>
      <c r="D7" s="96">
        <v>29</v>
      </c>
      <c r="E7" s="97">
        <v>8</v>
      </c>
      <c r="F7" s="96">
        <v>39</v>
      </c>
      <c r="G7" s="97">
        <v>5</v>
      </c>
      <c r="H7" s="97">
        <v>1</v>
      </c>
    </row>
    <row r="8" spans="1:8" s="87" customFormat="1" ht="24.95" customHeight="1">
      <c r="A8" s="95" t="s">
        <v>49</v>
      </c>
      <c r="B8" s="93">
        <f t="shared" si="0"/>
        <v>105</v>
      </c>
      <c r="C8" s="96">
        <v>46</v>
      </c>
      <c r="D8" s="96">
        <v>21</v>
      </c>
      <c r="E8" s="97">
        <v>15</v>
      </c>
      <c r="F8" s="96">
        <v>11</v>
      </c>
      <c r="G8" s="97">
        <v>12</v>
      </c>
      <c r="H8" s="97"/>
    </row>
    <row r="9" spans="1:8" s="87" customFormat="1" ht="24.95" customHeight="1">
      <c r="A9" s="95" t="s">
        <v>50</v>
      </c>
      <c r="B9" s="93">
        <f t="shared" si="0"/>
        <v>136</v>
      </c>
      <c r="C9" s="96">
        <v>74</v>
      </c>
      <c r="D9" s="96">
        <v>21</v>
      </c>
      <c r="E9" s="97">
        <v>12</v>
      </c>
      <c r="F9" s="96">
        <v>18</v>
      </c>
      <c r="G9" s="97">
        <v>11</v>
      </c>
      <c r="H9" s="97"/>
    </row>
    <row r="10" spans="1:8" s="87" customFormat="1" ht="24.95" customHeight="1">
      <c r="A10" s="95" t="s">
        <v>51</v>
      </c>
      <c r="B10" s="93">
        <f t="shared" si="0"/>
        <v>78</v>
      </c>
      <c r="C10" s="96">
        <v>44</v>
      </c>
      <c r="D10" s="96">
        <v>14</v>
      </c>
      <c r="E10" s="97">
        <v>10</v>
      </c>
      <c r="F10" s="96">
        <v>6</v>
      </c>
      <c r="G10" s="97">
        <v>4</v>
      </c>
      <c r="H10" s="97"/>
    </row>
    <row r="11" spans="1:8" s="87" customFormat="1" ht="26.25" customHeight="1">
      <c r="A11" s="95" t="s">
        <v>52</v>
      </c>
      <c r="B11" s="93">
        <f t="shared" si="0"/>
        <v>139</v>
      </c>
      <c r="C11" s="96">
        <v>62</v>
      </c>
      <c r="D11" s="96">
        <v>24</v>
      </c>
      <c r="E11" s="97">
        <v>13</v>
      </c>
      <c r="F11" s="96">
        <v>26</v>
      </c>
      <c r="G11" s="97">
        <v>12</v>
      </c>
      <c r="H11" s="97">
        <v>2</v>
      </c>
    </row>
    <row r="12" spans="1:8" s="87" customFormat="1" ht="27.75" customHeight="1">
      <c r="A12" s="95" t="s">
        <v>53</v>
      </c>
      <c r="B12" s="93">
        <f t="shared" si="0"/>
        <v>181</v>
      </c>
      <c r="C12" s="96">
        <v>66</v>
      </c>
      <c r="D12" s="96">
        <v>44</v>
      </c>
      <c r="E12" s="97">
        <v>24</v>
      </c>
      <c r="F12" s="96">
        <v>28</v>
      </c>
      <c r="G12" s="97">
        <v>19</v>
      </c>
      <c r="H12" s="97"/>
    </row>
    <row r="13" spans="1:8" ht="28.5" customHeight="1">
      <c r="A13" s="194" t="s">
        <v>154</v>
      </c>
      <c r="B13" s="194"/>
      <c r="C13" s="194"/>
      <c r="D13" s="194"/>
      <c r="E13" s="194"/>
      <c r="H13" s="27"/>
    </row>
  </sheetData>
  <mergeCells count="3">
    <mergeCell ref="A3:A4"/>
    <mergeCell ref="B3:B4"/>
    <mergeCell ref="A1:H1"/>
  </mergeCells>
  <phoneticPr fontId="69"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O28"/>
  <sheetViews>
    <sheetView workbookViewId="0">
      <selection activeCell="W16" sqref="W16"/>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27"/>
  </cols>
  <sheetData>
    <row r="1" spans="1:14" ht="42.75" customHeight="1">
      <c r="A1" s="220" t="s">
        <v>142</v>
      </c>
      <c r="B1" s="220"/>
      <c r="C1" s="220"/>
      <c r="D1" s="220"/>
      <c r="E1" s="220"/>
      <c r="F1" s="220"/>
      <c r="G1" s="220"/>
      <c r="H1" s="220"/>
      <c r="I1" s="220"/>
      <c r="J1" s="220"/>
      <c r="K1" s="220"/>
      <c r="L1" s="220"/>
      <c r="M1" s="220"/>
    </row>
    <row r="2" spans="1:14" ht="18" customHeight="1">
      <c r="A2" s="2"/>
      <c r="B2" s="2"/>
      <c r="C2" s="2"/>
      <c r="D2" s="2"/>
      <c r="E2" s="2"/>
      <c r="F2" s="2"/>
      <c r="G2" s="21"/>
      <c r="H2" s="21"/>
      <c r="I2" s="21"/>
      <c r="J2" s="2"/>
      <c r="K2" s="2"/>
      <c r="L2" s="21" t="s">
        <v>55</v>
      </c>
      <c r="M2" s="21"/>
    </row>
    <row r="3" spans="1:14" ht="12" customHeight="1">
      <c r="A3" s="213" t="s">
        <v>37</v>
      </c>
      <c r="B3" s="217" t="s">
        <v>36</v>
      </c>
      <c r="C3" s="217"/>
      <c r="D3" s="2"/>
      <c r="E3" s="2"/>
      <c r="F3" s="2"/>
      <c r="G3" s="21"/>
      <c r="H3" s="21"/>
      <c r="I3" s="21"/>
      <c r="J3" s="2"/>
      <c r="K3" s="2"/>
      <c r="L3" s="21"/>
      <c r="M3" s="21"/>
      <c r="N3" s="189"/>
    </row>
    <row r="4" spans="1:14" ht="49.5" customHeight="1">
      <c r="A4" s="214"/>
      <c r="B4" s="219"/>
      <c r="C4" s="219"/>
      <c r="D4" s="222" t="s">
        <v>41</v>
      </c>
      <c r="E4" s="224"/>
      <c r="F4" s="225" t="s">
        <v>132</v>
      </c>
      <c r="G4" s="227"/>
      <c r="H4" s="225" t="s">
        <v>43</v>
      </c>
      <c r="I4" s="226"/>
      <c r="J4" s="222" t="s">
        <v>44</v>
      </c>
      <c r="K4" s="224"/>
      <c r="L4" s="222" t="s">
        <v>45</v>
      </c>
      <c r="M4" s="223"/>
      <c r="N4" s="190" t="s">
        <v>148</v>
      </c>
    </row>
    <row r="5" spans="1:14" ht="30.75" customHeight="1">
      <c r="A5" s="234"/>
      <c r="B5" s="3" t="s">
        <v>94</v>
      </c>
      <c r="C5" s="74" t="s">
        <v>95</v>
      </c>
      <c r="D5" s="75" t="s">
        <v>59</v>
      </c>
      <c r="E5" s="74" t="s">
        <v>95</v>
      </c>
      <c r="F5" s="71" t="s">
        <v>59</v>
      </c>
      <c r="G5" s="74" t="s">
        <v>95</v>
      </c>
      <c r="H5" s="71" t="s">
        <v>59</v>
      </c>
      <c r="I5" s="5" t="s">
        <v>95</v>
      </c>
      <c r="J5" s="71" t="s">
        <v>59</v>
      </c>
      <c r="K5" s="74" t="s">
        <v>95</v>
      </c>
      <c r="L5" s="71" t="s">
        <v>59</v>
      </c>
      <c r="M5" s="84" t="s">
        <v>95</v>
      </c>
      <c r="N5" s="188" t="s">
        <v>149</v>
      </c>
    </row>
    <row r="6" spans="1:14" ht="18" customHeight="1">
      <c r="A6" s="76" t="s">
        <v>76</v>
      </c>
      <c r="B6" s="77">
        <v>48188</v>
      </c>
      <c r="C6" s="77" t="s">
        <v>77</v>
      </c>
      <c r="D6" s="77">
        <v>15359</v>
      </c>
      <c r="E6" s="77" t="s">
        <v>77</v>
      </c>
      <c r="F6" s="77">
        <v>12537</v>
      </c>
      <c r="G6" s="77" t="s">
        <v>77</v>
      </c>
      <c r="H6" s="77">
        <v>7754</v>
      </c>
      <c r="I6" s="77" t="s">
        <v>77</v>
      </c>
      <c r="J6" s="77">
        <v>7652</v>
      </c>
      <c r="K6" s="77" t="s">
        <v>77</v>
      </c>
      <c r="L6" s="77">
        <v>4540</v>
      </c>
      <c r="M6" s="85" t="s">
        <v>77</v>
      </c>
      <c r="N6" s="191">
        <v>346</v>
      </c>
    </row>
    <row r="7" spans="1:14" ht="18" customHeight="1">
      <c r="A7" s="78" t="s">
        <v>78</v>
      </c>
      <c r="B7" s="77">
        <v>14150</v>
      </c>
      <c r="C7" s="77">
        <f>RANK(B7,$B$7:$B$27)</f>
        <v>1</v>
      </c>
      <c r="D7" s="77">
        <v>3720</v>
      </c>
      <c r="E7" s="77">
        <f>RANK(D7,$D$7:$D$27)</f>
        <v>1</v>
      </c>
      <c r="F7" s="77">
        <v>3610</v>
      </c>
      <c r="G7" s="77">
        <f>RANK(F7,$F$7:$F$27)</f>
        <v>1</v>
      </c>
      <c r="H7" s="77">
        <v>3155</v>
      </c>
      <c r="I7" s="77">
        <f>RANK(H7,$H$7:$H$27)</f>
        <v>1</v>
      </c>
      <c r="J7" s="77">
        <v>2166</v>
      </c>
      <c r="K7" s="77">
        <f>RANK(J7,$J$7:$J$27)</f>
        <v>1</v>
      </c>
      <c r="L7" s="77">
        <v>1431</v>
      </c>
      <c r="M7" s="85">
        <f>RANK(L7,$L$7:$L$27)</f>
        <v>1</v>
      </c>
      <c r="N7" s="191">
        <v>68</v>
      </c>
    </row>
    <row r="8" spans="1:14" ht="18" customHeight="1">
      <c r="A8" s="78" t="s">
        <v>79</v>
      </c>
      <c r="B8" s="77">
        <v>1684</v>
      </c>
      <c r="C8" s="77">
        <f t="shared" ref="C8:C27" si="0">RANK(B8,$B$7:$B$27)</f>
        <v>8</v>
      </c>
      <c r="D8" s="77">
        <v>614</v>
      </c>
      <c r="E8" s="77">
        <f t="shared" ref="E8:E27" si="1">RANK(D8,$D$7:$D$27)</f>
        <v>10</v>
      </c>
      <c r="F8" s="77">
        <v>573</v>
      </c>
      <c r="G8" s="77">
        <f t="shared" ref="G8:G27" si="2">RANK(F8,$F$7:$F$27)</f>
        <v>7</v>
      </c>
      <c r="H8" s="77">
        <v>236</v>
      </c>
      <c r="I8" s="77">
        <f t="shared" ref="I8:I27" si="3">RANK(H8,$H$7:$H$27)</f>
        <v>8</v>
      </c>
      <c r="J8" s="77">
        <v>161</v>
      </c>
      <c r="K8" s="77">
        <f t="shared" ref="K8:K27" si="4">RANK(J8,$J$7:$J$27)</f>
        <v>15</v>
      </c>
      <c r="L8" s="77">
        <v>97</v>
      </c>
      <c r="M8" s="85">
        <f t="shared" ref="M8:M27" si="5">RANK(L8,$L$7:$L$27)</f>
        <v>15</v>
      </c>
      <c r="N8" s="191">
        <v>3</v>
      </c>
    </row>
    <row r="9" spans="1:14" ht="18" customHeight="1">
      <c r="A9" s="78" t="s">
        <v>80</v>
      </c>
      <c r="B9" s="77">
        <v>1002</v>
      </c>
      <c r="C9" s="77">
        <f t="shared" si="0"/>
        <v>17</v>
      </c>
      <c r="D9" s="77">
        <v>376</v>
      </c>
      <c r="E9" s="77">
        <f t="shared" si="1"/>
        <v>15</v>
      </c>
      <c r="F9" s="77">
        <v>273</v>
      </c>
      <c r="G9" s="77">
        <f t="shared" si="2"/>
        <v>17</v>
      </c>
      <c r="H9" s="77">
        <v>152</v>
      </c>
      <c r="I9" s="77">
        <f t="shared" si="3"/>
        <v>15</v>
      </c>
      <c r="J9" s="77">
        <v>107</v>
      </c>
      <c r="K9" s="77">
        <f t="shared" si="4"/>
        <v>18</v>
      </c>
      <c r="L9" s="77">
        <v>90</v>
      </c>
      <c r="M9" s="85">
        <f t="shared" si="5"/>
        <v>18</v>
      </c>
      <c r="N9" s="191">
        <v>4</v>
      </c>
    </row>
    <row r="10" spans="1:14" ht="18" customHeight="1">
      <c r="A10" s="78" t="s">
        <v>81</v>
      </c>
      <c r="B10" s="77">
        <v>2890</v>
      </c>
      <c r="C10" s="77">
        <f t="shared" si="0"/>
        <v>4</v>
      </c>
      <c r="D10" s="77">
        <v>782</v>
      </c>
      <c r="E10" s="77">
        <f t="shared" si="1"/>
        <v>7</v>
      </c>
      <c r="F10" s="77">
        <v>968</v>
      </c>
      <c r="G10" s="77">
        <f t="shared" si="2"/>
        <v>2</v>
      </c>
      <c r="H10" s="77">
        <v>503</v>
      </c>
      <c r="I10" s="77">
        <f t="shared" si="3"/>
        <v>3</v>
      </c>
      <c r="J10" s="77">
        <v>439</v>
      </c>
      <c r="K10" s="77">
        <f t="shared" si="4"/>
        <v>5</v>
      </c>
      <c r="L10" s="77">
        <v>184</v>
      </c>
      <c r="M10" s="85">
        <f t="shared" si="5"/>
        <v>9</v>
      </c>
      <c r="N10" s="191">
        <v>14</v>
      </c>
    </row>
    <row r="11" spans="1:14" ht="18" customHeight="1">
      <c r="A11" s="78" t="s">
        <v>82</v>
      </c>
      <c r="B11" s="77">
        <v>2390</v>
      </c>
      <c r="C11" s="77">
        <f t="shared" si="0"/>
        <v>7</v>
      </c>
      <c r="D11" s="77">
        <v>1287</v>
      </c>
      <c r="E11" s="77">
        <f t="shared" si="1"/>
        <v>2</v>
      </c>
      <c r="F11" s="77">
        <v>388</v>
      </c>
      <c r="G11" s="77">
        <f t="shared" si="2"/>
        <v>14</v>
      </c>
      <c r="H11" s="77">
        <v>176</v>
      </c>
      <c r="I11" s="77">
        <f t="shared" si="3"/>
        <v>12</v>
      </c>
      <c r="J11" s="77">
        <v>326</v>
      </c>
      <c r="K11" s="77">
        <f t="shared" si="4"/>
        <v>7</v>
      </c>
      <c r="L11" s="77">
        <v>208</v>
      </c>
      <c r="M11" s="85">
        <f t="shared" si="5"/>
        <v>6</v>
      </c>
      <c r="N11" s="191">
        <v>5</v>
      </c>
    </row>
    <row r="12" spans="1:14" ht="18" customHeight="1">
      <c r="A12" s="78" t="s">
        <v>83</v>
      </c>
      <c r="B12" s="77">
        <v>3322</v>
      </c>
      <c r="C12" s="77">
        <f t="shared" si="0"/>
        <v>2</v>
      </c>
      <c r="D12" s="77">
        <v>1110</v>
      </c>
      <c r="E12" s="77">
        <f t="shared" si="1"/>
        <v>3</v>
      </c>
      <c r="F12" s="77">
        <v>741</v>
      </c>
      <c r="G12" s="77">
        <f t="shared" si="2"/>
        <v>4</v>
      </c>
      <c r="H12" s="77">
        <v>437</v>
      </c>
      <c r="I12" s="77">
        <f t="shared" si="3"/>
        <v>5</v>
      </c>
      <c r="J12" s="77">
        <v>629</v>
      </c>
      <c r="K12" s="77">
        <f t="shared" si="4"/>
        <v>3</v>
      </c>
      <c r="L12" s="77">
        <v>387</v>
      </c>
      <c r="M12" s="85">
        <f t="shared" si="5"/>
        <v>2</v>
      </c>
      <c r="N12" s="191">
        <v>18</v>
      </c>
    </row>
    <row r="13" spans="1:14" ht="18" customHeight="1">
      <c r="A13" s="79" t="s">
        <v>31</v>
      </c>
      <c r="B13" s="80">
        <v>1476</v>
      </c>
      <c r="C13" s="80">
        <f t="shared" si="0"/>
        <v>14</v>
      </c>
      <c r="D13" s="80">
        <v>551</v>
      </c>
      <c r="E13" s="80">
        <f t="shared" si="1"/>
        <v>13</v>
      </c>
      <c r="F13" s="80">
        <v>311</v>
      </c>
      <c r="G13" s="80">
        <f t="shared" si="2"/>
        <v>15</v>
      </c>
      <c r="H13" s="80">
        <v>160</v>
      </c>
      <c r="I13" s="80">
        <f t="shared" si="3"/>
        <v>13</v>
      </c>
      <c r="J13" s="80">
        <v>314</v>
      </c>
      <c r="K13" s="80">
        <f t="shared" si="4"/>
        <v>8</v>
      </c>
      <c r="L13" s="80">
        <v>135</v>
      </c>
      <c r="M13" s="86">
        <f t="shared" si="5"/>
        <v>12</v>
      </c>
      <c r="N13" s="192">
        <v>5</v>
      </c>
    </row>
    <row r="14" spans="1:14" ht="18" customHeight="1">
      <c r="A14" s="78" t="s">
        <v>84</v>
      </c>
      <c r="B14" s="77">
        <v>1587</v>
      </c>
      <c r="C14" s="77">
        <f t="shared" si="0"/>
        <v>12</v>
      </c>
      <c r="D14" s="77">
        <v>596</v>
      </c>
      <c r="E14" s="77">
        <f t="shared" si="1"/>
        <v>11</v>
      </c>
      <c r="F14" s="77">
        <v>420</v>
      </c>
      <c r="G14" s="77">
        <f t="shared" si="2"/>
        <v>10</v>
      </c>
      <c r="H14" s="77">
        <v>120</v>
      </c>
      <c r="I14" s="77">
        <f t="shared" si="3"/>
        <v>17</v>
      </c>
      <c r="J14" s="77">
        <v>243</v>
      </c>
      <c r="K14" s="77">
        <f t="shared" si="4"/>
        <v>11</v>
      </c>
      <c r="L14" s="77">
        <v>191</v>
      </c>
      <c r="M14" s="85">
        <f t="shared" si="5"/>
        <v>7</v>
      </c>
      <c r="N14" s="191">
        <v>17</v>
      </c>
    </row>
    <row r="15" spans="1:14" ht="18" customHeight="1">
      <c r="A15" s="78" t="s">
        <v>85</v>
      </c>
      <c r="B15" s="77">
        <v>1238</v>
      </c>
      <c r="C15" s="77">
        <f t="shared" si="0"/>
        <v>16</v>
      </c>
      <c r="D15" s="77">
        <v>413</v>
      </c>
      <c r="E15" s="77">
        <f t="shared" si="1"/>
        <v>14</v>
      </c>
      <c r="F15" s="77">
        <v>392</v>
      </c>
      <c r="G15" s="77">
        <f t="shared" si="2"/>
        <v>13</v>
      </c>
      <c r="H15" s="77">
        <v>156</v>
      </c>
      <c r="I15" s="77">
        <f t="shared" si="3"/>
        <v>14</v>
      </c>
      <c r="J15" s="77">
        <v>143</v>
      </c>
      <c r="K15" s="77">
        <f t="shared" si="4"/>
        <v>17</v>
      </c>
      <c r="L15" s="77">
        <v>113</v>
      </c>
      <c r="M15" s="85">
        <f t="shared" si="5"/>
        <v>14</v>
      </c>
      <c r="N15" s="191">
        <v>21</v>
      </c>
    </row>
    <row r="16" spans="1:14" ht="18" customHeight="1">
      <c r="A16" s="78" t="s">
        <v>86</v>
      </c>
      <c r="B16" s="77">
        <v>1662</v>
      </c>
      <c r="C16" s="77">
        <f t="shared" si="0"/>
        <v>10</v>
      </c>
      <c r="D16" s="77">
        <v>633</v>
      </c>
      <c r="E16" s="77">
        <f t="shared" si="1"/>
        <v>9</v>
      </c>
      <c r="F16" s="77">
        <v>445</v>
      </c>
      <c r="G16" s="77">
        <f t="shared" si="2"/>
        <v>9</v>
      </c>
      <c r="H16" s="77">
        <v>187</v>
      </c>
      <c r="I16" s="77">
        <f t="shared" si="3"/>
        <v>11</v>
      </c>
      <c r="J16" s="77">
        <v>219</v>
      </c>
      <c r="K16" s="77">
        <f t="shared" si="4"/>
        <v>14</v>
      </c>
      <c r="L16" s="77">
        <v>166</v>
      </c>
      <c r="M16" s="85">
        <f t="shared" si="5"/>
        <v>11</v>
      </c>
      <c r="N16" s="191">
        <v>12</v>
      </c>
    </row>
    <row r="17" spans="1:14" ht="18" customHeight="1">
      <c r="A17" s="81" t="s">
        <v>32</v>
      </c>
      <c r="B17" s="80">
        <v>2673</v>
      </c>
      <c r="C17" s="80">
        <f t="shared" si="0"/>
        <v>5</v>
      </c>
      <c r="D17" s="80">
        <v>793</v>
      </c>
      <c r="E17" s="80">
        <f t="shared" si="1"/>
        <v>6</v>
      </c>
      <c r="F17" s="80">
        <v>621</v>
      </c>
      <c r="G17" s="80">
        <f t="shared" si="2"/>
        <v>5</v>
      </c>
      <c r="H17" s="80">
        <v>491</v>
      </c>
      <c r="I17" s="80">
        <f t="shared" si="3"/>
        <v>4</v>
      </c>
      <c r="J17" s="80">
        <v>467</v>
      </c>
      <c r="K17" s="80">
        <f t="shared" si="4"/>
        <v>4</v>
      </c>
      <c r="L17" s="80">
        <v>271</v>
      </c>
      <c r="M17" s="86">
        <f t="shared" si="5"/>
        <v>3</v>
      </c>
      <c r="N17" s="192">
        <v>30</v>
      </c>
    </row>
    <row r="18" spans="1:14" ht="18" customHeight="1">
      <c r="A18" s="78" t="s">
        <v>87</v>
      </c>
      <c r="B18" s="77">
        <v>1625</v>
      </c>
      <c r="C18" s="77">
        <f t="shared" si="0"/>
        <v>11</v>
      </c>
      <c r="D18" s="77">
        <v>695</v>
      </c>
      <c r="E18" s="77">
        <f t="shared" si="1"/>
        <v>8</v>
      </c>
      <c r="F18" s="77">
        <v>296</v>
      </c>
      <c r="G18" s="77">
        <f t="shared" si="2"/>
        <v>16</v>
      </c>
      <c r="H18" s="77">
        <v>119</v>
      </c>
      <c r="I18" s="77">
        <f t="shared" si="3"/>
        <v>18</v>
      </c>
      <c r="J18" s="77">
        <v>243</v>
      </c>
      <c r="K18" s="77">
        <f t="shared" si="4"/>
        <v>11</v>
      </c>
      <c r="L18" s="77">
        <v>268</v>
      </c>
      <c r="M18" s="85">
        <f t="shared" si="5"/>
        <v>4</v>
      </c>
      <c r="N18" s="191">
        <v>4</v>
      </c>
    </row>
    <row r="19" spans="1:14" ht="18" customHeight="1">
      <c r="A19" s="78" t="s">
        <v>88</v>
      </c>
      <c r="B19" s="77">
        <v>2986</v>
      </c>
      <c r="C19" s="77">
        <f t="shared" si="0"/>
        <v>3</v>
      </c>
      <c r="D19" s="77">
        <v>872</v>
      </c>
      <c r="E19" s="77">
        <f t="shared" si="1"/>
        <v>5</v>
      </c>
      <c r="F19" s="77">
        <v>927</v>
      </c>
      <c r="G19" s="77">
        <f t="shared" si="2"/>
        <v>3</v>
      </c>
      <c r="H19" s="77">
        <v>309</v>
      </c>
      <c r="I19" s="77">
        <f t="shared" si="3"/>
        <v>6</v>
      </c>
      <c r="J19" s="77">
        <v>673</v>
      </c>
      <c r="K19" s="77">
        <f t="shared" si="4"/>
        <v>2</v>
      </c>
      <c r="L19" s="77">
        <v>187</v>
      </c>
      <c r="M19" s="85">
        <f t="shared" si="5"/>
        <v>8</v>
      </c>
      <c r="N19" s="191">
        <v>18</v>
      </c>
    </row>
    <row r="20" spans="1:14" ht="18" customHeight="1">
      <c r="A20" s="81" t="s">
        <v>33</v>
      </c>
      <c r="B20" s="80">
        <v>1682</v>
      </c>
      <c r="C20" s="80">
        <f t="shared" si="0"/>
        <v>9</v>
      </c>
      <c r="D20" s="80">
        <v>596</v>
      </c>
      <c r="E20" s="80">
        <f t="shared" si="1"/>
        <v>11</v>
      </c>
      <c r="F20" s="80">
        <v>419</v>
      </c>
      <c r="G20" s="80">
        <f t="shared" si="2"/>
        <v>11</v>
      </c>
      <c r="H20" s="80">
        <v>233</v>
      </c>
      <c r="I20" s="80">
        <f t="shared" si="3"/>
        <v>9</v>
      </c>
      <c r="J20" s="80">
        <v>232</v>
      </c>
      <c r="K20" s="80">
        <f t="shared" si="4"/>
        <v>13</v>
      </c>
      <c r="L20" s="80">
        <v>176</v>
      </c>
      <c r="M20" s="86">
        <f t="shared" si="5"/>
        <v>10</v>
      </c>
      <c r="N20" s="192">
        <v>26</v>
      </c>
    </row>
    <row r="21" spans="1:14" ht="18" customHeight="1">
      <c r="A21" s="81" t="s">
        <v>34</v>
      </c>
      <c r="B21" s="80">
        <v>2604</v>
      </c>
      <c r="C21" s="80">
        <f t="shared" si="0"/>
        <v>6</v>
      </c>
      <c r="D21" s="80">
        <v>904</v>
      </c>
      <c r="E21" s="80">
        <f t="shared" si="1"/>
        <v>4</v>
      </c>
      <c r="F21" s="80">
        <v>586</v>
      </c>
      <c r="G21" s="80">
        <f t="shared" si="2"/>
        <v>6</v>
      </c>
      <c r="H21" s="80">
        <v>573</v>
      </c>
      <c r="I21" s="80">
        <f t="shared" si="3"/>
        <v>2</v>
      </c>
      <c r="J21" s="80">
        <v>289</v>
      </c>
      <c r="K21" s="80">
        <f t="shared" si="4"/>
        <v>9</v>
      </c>
      <c r="L21" s="80">
        <v>214</v>
      </c>
      <c r="M21" s="86">
        <f t="shared" si="5"/>
        <v>5</v>
      </c>
      <c r="N21" s="192">
        <v>38</v>
      </c>
    </row>
    <row r="22" spans="1:14" ht="18" customHeight="1">
      <c r="A22" s="78" t="s">
        <v>89</v>
      </c>
      <c r="B22" s="77">
        <v>959</v>
      </c>
      <c r="C22" s="77">
        <f t="shared" si="0"/>
        <v>18</v>
      </c>
      <c r="D22" s="77">
        <v>352</v>
      </c>
      <c r="E22" s="77">
        <f t="shared" si="1"/>
        <v>16</v>
      </c>
      <c r="F22" s="77">
        <v>258</v>
      </c>
      <c r="G22" s="77">
        <f t="shared" si="2"/>
        <v>18</v>
      </c>
      <c r="H22" s="77">
        <v>151</v>
      </c>
      <c r="I22" s="77">
        <f t="shared" si="3"/>
        <v>16</v>
      </c>
      <c r="J22" s="77">
        <v>101</v>
      </c>
      <c r="K22" s="77">
        <f t="shared" si="4"/>
        <v>19</v>
      </c>
      <c r="L22" s="77">
        <v>91</v>
      </c>
      <c r="M22" s="85">
        <f t="shared" si="5"/>
        <v>17</v>
      </c>
      <c r="N22" s="191">
        <v>6</v>
      </c>
    </row>
    <row r="23" spans="1:14" ht="18" customHeight="1">
      <c r="A23" s="81" t="s">
        <v>35</v>
      </c>
      <c r="B23" s="80">
        <v>1498</v>
      </c>
      <c r="C23" s="80">
        <f t="shared" si="0"/>
        <v>13</v>
      </c>
      <c r="D23" s="80">
        <v>318</v>
      </c>
      <c r="E23" s="80">
        <f t="shared" si="1"/>
        <v>17</v>
      </c>
      <c r="F23" s="80">
        <v>476</v>
      </c>
      <c r="G23" s="80">
        <f t="shared" si="2"/>
        <v>8</v>
      </c>
      <c r="H23" s="80">
        <v>292</v>
      </c>
      <c r="I23" s="80">
        <f t="shared" si="3"/>
        <v>7</v>
      </c>
      <c r="J23" s="80">
        <v>251</v>
      </c>
      <c r="K23" s="80">
        <f t="shared" si="4"/>
        <v>10</v>
      </c>
      <c r="L23" s="80">
        <v>124</v>
      </c>
      <c r="M23" s="86">
        <f t="shared" si="5"/>
        <v>13</v>
      </c>
      <c r="N23" s="192">
        <v>37</v>
      </c>
    </row>
    <row r="24" spans="1:14" ht="18" customHeight="1">
      <c r="A24" s="78" t="s">
        <v>90</v>
      </c>
      <c r="B24" s="77">
        <v>627</v>
      </c>
      <c r="C24" s="77">
        <f t="shared" si="0"/>
        <v>19</v>
      </c>
      <c r="D24" s="77">
        <v>254</v>
      </c>
      <c r="E24" s="77">
        <f t="shared" si="1"/>
        <v>19</v>
      </c>
      <c r="F24" s="77">
        <v>167</v>
      </c>
      <c r="G24" s="77">
        <f t="shared" si="2"/>
        <v>19</v>
      </c>
      <c r="H24" s="77">
        <v>53</v>
      </c>
      <c r="I24" s="77">
        <f t="shared" si="3"/>
        <v>19</v>
      </c>
      <c r="J24" s="77">
        <v>68</v>
      </c>
      <c r="K24" s="77">
        <f t="shared" si="4"/>
        <v>21</v>
      </c>
      <c r="L24" s="77">
        <v>85</v>
      </c>
      <c r="M24" s="85">
        <f t="shared" si="5"/>
        <v>19</v>
      </c>
      <c r="N24" s="191"/>
    </row>
    <row r="25" spans="1:14" ht="18" customHeight="1">
      <c r="A25" s="78" t="s">
        <v>91</v>
      </c>
      <c r="B25" s="77">
        <v>466</v>
      </c>
      <c r="C25" s="77">
        <f t="shared" si="0"/>
        <v>20</v>
      </c>
      <c r="D25" s="77">
        <v>135</v>
      </c>
      <c r="E25" s="77">
        <f t="shared" si="1"/>
        <v>20</v>
      </c>
      <c r="F25" s="77">
        <v>130</v>
      </c>
      <c r="G25" s="77">
        <f t="shared" si="2"/>
        <v>20</v>
      </c>
      <c r="H25" s="77">
        <v>34</v>
      </c>
      <c r="I25" s="77">
        <f t="shared" si="3"/>
        <v>20</v>
      </c>
      <c r="J25" s="77">
        <v>151</v>
      </c>
      <c r="K25" s="77">
        <f t="shared" si="4"/>
        <v>16</v>
      </c>
      <c r="L25" s="77">
        <v>14</v>
      </c>
      <c r="M25" s="85">
        <f t="shared" si="5"/>
        <v>20</v>
      </c>
      <c r="N25" s="191">
        <v>2</v>
      </c>
    </row>
    <row r="26" spans="1:14" ht="18" customHeight="1">
      <c r="A26" s="78" t="s">
        <v>92</v>
      </c>
      <c r="B26" s="77">
        <v>316</v>
      </c>
      <c r="C26" s="77">
        <f t="shared" si="0"/>
        <v>21</v>
      </c>
      <c r="D26" s="77">
        <v>66</v>
      </c>
      <c r="E26" s="77">
        <f t="shared" si="1"/>
        <v>21</v>
      </c>
      <c r="F26" s="77">
        <v>123</v>
      </c>
      <c r="G26" s="77">
        <f t="shared" si="2"/>
        <v>21</v>
      </c>
      <c r="H26" s="77">
        <v>18</v>
      </c>
      <c r="I26" s="77">
        <f t="shared" si="3"/>
        <v>21</v>
      </c>
      <c r="J26" s="77">
        <v>91</v>
      </c>
      <c r="K26" s="77">
        <f t="shared" si="4"/>
        <v>20</v>
      </c>
      <c r="L26" s="77">
        <v>14</v>
      </c>
      <c r="M26" s="85">
        <f t="shared" si="5"/>
        <v>20</v>
      </c>
      <c r="N26" s="191">
        <v>4</v>
      </c>
    </row>
    <row r="27" spans="1:14" ht="18" customHeight="1">
      <c r="A27" s="82" t="s">
        <v>93</v>
      </c>
      <c r="B27" s="77">
        <v>1351</v>
      </c>
      <c r="C27" s="77">
        <f t="shared" si="0"/>
        <v>15</v>
      </c>
      <c r="D27" s="77">
        <v>292</v>
      </c>
      <c r="E27" s="77">
        <f t="shared" si="1"/>
        <v>18</v>
      </c>
      <c r="F27" s="77">
        <v>413</v>
      </c>
      <c r="G27" s="77">
        <f t="shared" si="2"/>
        <v>12</v>
      </c>
      <c r="H27" s="77">
        <v>199</v>
      </c>
      <c r="I27" s="77">
        <f t="shared" si="3"/>
        <v>10</v>
      </c>
      <c r="J27" s="77">
        <v>339</v>
      </c>
      <c r="K27" s="77">
        <f t="shared" si="4"/>
        <v>6</v>
      </c>
      <c r="L27" s="77">
        <v>94</v>
      </c>
      <c r="M27" s="85">
        <f t="shared" si="5"/>
        <v>16</v>
      </c>
      <c r="N27" s="191">
        <v>14</v>
      </c>
    </row>
    <row r="28" spans="1:14" ht="30" customHeight="1">
      <c r="A28" s="232" t="s">
        <v>153</v>
      </c>
      <c r="B28" s="233"/>
      <c r="C28" s="233"/>
      <c r="D28" s="233"/>
      <c r="E28" s="233"/>
    </row>
  </sheetData>
  <mergeCells count="9">
    <mergeCell ref="A28:E28"/>
    <mergeCell ref="A1:M1"/>
    <mergeCell ref="D4:E4"/>
    <mergeCell ref="F4:G4"/>
    <mergeCell ref="H4:I4"/>
    <mergeCell ref="J4:K4"/>
    <mergeCell ref="L4:M4"/>
    <mergeCell ref="A3:A5"/>
    <mergeCell ref="B3:C4"/>
  </mergeCells>
  <phoneticPr fontId="69"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D55"/>
  <sheetViews>
    <sheetView showZeros="0" topLeftCell="A22" workbookViewId="0">
      <selection activeCell="F26" sqref="F26"/>
    </sheetView>
  </sheetViews>
  <sheetFormatPr defaultColWidth="9" defaultRowHeight="14.25"/>
  <cols>
    <col min="1" max="1" width="41.625" customWidth="1"/>
    <col min="2" max="2" width="17.875" customWidth="1"/>
    <col min="3" max="3" width="18.375" customWidth="1"/>
  </cols>
  <sheetData>
    <row r="1" spans="1:4" ht="34.5" customHeight="1">
      <c r="A1" s="235" t="s">
        <v>141</v>
      </c>
      <c r="B1" s="235"/>
      <c r="C1" s="235"/>
    </row>
    <row r="2" spans="1:4" ht="22.5">
      <c r="A2" s="56"/>
      <c r="B2" s="56"/>
      <c r="C2" s="24" t="s">
        <v>55</v>
      </c>
    </row>
    <row r="3" spans="1:4">
      <c r="A3" s="57" t="s">
        <v>57</v>
      </c>
      <c r="B3" s="58" t="s">
        <v>59</v>
      </c>
      <c r="C3" s="59" t="s">
        <v>60</v>
      </c>
      <c r="D3" s="60"/>
    </row>
    <row r="4" spans="1:4">
      <c r="A4" s="34" t="s">
        <v>14</v>
      </c>
      <c r="B4" s="175">
        <f>SUM(B6+B16+B26+B37+B47)</f>
        <v>0</v>
      </c>
      <c r="C4" s="59">
        <f>SUM(C6+C16+C26+C37+C47)</f>
        <v>16</v>
      </c>
      <c r="D4" s="60"/>
    </row>
    <row r="5" spans="1:4">
      <c r="A5" s="61" t="s">
        <v>61</v>
      </c>
      <c r="B5" s="62"/>
      <c r="C5" s="63"/>
      <c r="D5" s="25"/>
    </row>
    <row r="6" spans="1:4">
      <c r="A6" s="64" t="s">
        <v>62</v>
      </c>
      <c r="B6" s="65"/>
      <c r="C6" s="65">
        <f>SUM(C7:C14)</f>
        <v>0</v>
      </c>
      <c r="D6" s="25"/>
    </row>
    <row r="7" spans="1:4">
      <c r="A7" s="40" t="s">
        <v>63</v>
      </c>
      <c r="B7" s="66"/>
      <c r="C7" s="66"/>
      <c r="D7" s="25"/>
    </row>
    <row r="8" spans="1:4">
      <c r="A8" s="40" t="s">
        <v>64</v>
      </c>
      <c r="B8" s="66"/>
      <c r="C8" s="66"/>
      <c r="D8" s="25"/>
    </row>
    <row r="9" spans="1:4">
      <c r="A9" s="40" t="s">
        <v>65</v>
      </c>
      <c r="B9" s="66"/>
      <c r="C9" s="66"/>
      <c r="D9" s="25"/>
    </row>
    <row r="10" spans="1:4">
      <c r="A10" s="40" t="s">
        <v>66</v>
      </c>
      <c r="B10" s="66"/>
      <c r="C10" s="66"/>
      <c r="D10" s="25"/>
    </row>
    <row r="11" spans="1:4">
      <c r="A11" s="40" t="s">
        <v>67</v>
      </c>
      <c r="B11" s="66"/>
      <c r="C11" s="66"/>
      <c r="D11" s="25"/>
    </row>
    <row r="12" spans="1:4">
      <c r="A12" s="40" t="s">
        <v>68</v>
      </c>
      <c r="B12" s="66"/>
      <c r="C12" s="66"/>
      <c r="D12" s="25"/>
    </row>
    <row r="13" spans="1:4">
      <c r="A13" s="40" t="s">
        <v>69</v>
      </c>
      <c r="B13" s="66"/>
      <c r="C13" s="66"/>
      <c r="D13" s="25"/>
    </row>
    <row r="14" spans="1:4">
      <c r="A14" s="40" t="s">
        <v>70</v>
      </c>
      <c r="B14" s="66"/>
      <c r="C14" s="66"/>
      <c r="D14" s="25"/>
    </row>
    <row r="15" spans="1:4">
      <c r="A15" s="61" t="s">
        <v>126</v>
      </c>
      <c r="B15" s="62"/>
      <c r="C15" s="67"/>
      <c r="D15" s="25"/>
    </row>
    <row r="16" spans="1:4">
      <c r="A16" s="64" t="s">
        <v>62</v>
      </c>
      <c r="B16" s="68"/>
      <c r="C16" s="69"/>
      <c r="D16" s="25"/>
    </row>
    <row r="17" spans="1:4">
      <c r="A17" s="40" t="s">
        <v>63</v>
      </c>
      <c r="B17" s="53"/>
      <c r="C17" s="70"/>
      <c r="D17" s="25"/>
    </row>
    <row r="18" spans="1:4">
      <c r="A18" s="40" t="s">
        <v>64</v>
      </c>
      <c r="B18" s="53"/>
      <c r="C18" s="70"/>
      <c r="D18" s="25"/>
    </row>
    <row r="19" spans="1:4">
      <c r="A19" s="40" t="s">
        <v>65</v>
      </c>
      <c r="B19" s="53"/>
      <c r="C19" s="70"/>
      <c r="D19" s="25"/>
    </row>
    <row r="20" spans="1:4">
      <c r="A20" s="40" t="s">
        <v>66</v>
      </c>
      <c r="B20" s="53"/>
      <c r="C20" s="70"/>
      <c r="D20" s="25"/>
    </row>
    <row r="21" spans="1:4">
      <c r="A21" s="40" t="s">
        <v>67</v>
      </c>
      <c r="B21" s="53"/>
      <c r="C21" s="70"/>
      <c r="D21" s="25"/>
    </row>
    <row r="22" spans="1:4">
      <c r="A22" s="40" t="s">
        <v>68</v>
      </c>
      <c r="B22" s="53"/>
      <c r="C22" s="70"/>
      <c r="D22" s="25"/>
    </row>
    <row r="23" spans="1:4">
      <c r="A23" s="40" t="s">
        <v>69</v>
      </c>
      <c r="B23" s="53"/>
      <c r="C23" s="70"/>
      <c r="D23" s="25"/>
    </row>
    <row r="24" spans="1:4">
      <c r="A24" s="40" t="s">
        <v>70</v>
      </c>
      <c r="B24" s="53"/>
      <c r="C24" s="70"/>
      <c r="D24" s="25"/>
    </row>
    <row r="25" spans="1:4">
      <c r="A25" s="61" t="s">
        <v>96</v>
      </c>
      <c r="B25" s="62"/>
      <c r="C25" s="70"/>
      <c r="D25" s="25"/>
    </row>
    <row r="26" spans="1:4">
      <c r="A26" s="64" t="s">
        <v>62</v>
      </c>
      <c r="B26" s="69"/>
      <c r="C26" s="69"/>
      <c r="D26" s="25"/>
    </row>
    <row r="27" spans="1:4">
      <c r="A27" s="40" t="s">
        <v>63</v>
      </c>
      <c r="B27" s="70"/>
      <c r="C27" s="70"/>
      <c r="D27" s="25"/>
    </row>
    <row r="28" spans="1:4">
      <c r="A28" s="40" t="s">
        <v>64</v>
      </c>
      <c r="B28" s="70"/>
      <c r="C28" s="70"/>
      <c r="D28" s="25"/>
    </row>
    <row r="29" spans="1:4">
      <c r="A29" s="40" t="s">
        <v>65</v>
      </c>
      <c r="B29" s="70"/>
      <c r="C29" s="70"/>
      <c r="D29" s="25"/>
    </row>
    <row r="30" spans="1:4">
      <c r="A30" s="40" t="s">
        <v>66</v>
      </c>
      <c r="B30" s="70"/>
      <c r="C30" s="67"/>
      <c r="D30" s="25"/>
    </row>
    <row r="31" spans="1:4">
      <c r="A31" s="40" t="s">
        <v>67</v>
      </c>
      <c r="B31" s="70"/>
      <c r="C31" s="67"/>
      <c r="D31" s="25"/>
    </row>
    <row r="32" spans="1:4">
      <c r="A32" s="40" t="s">
        <v>68</v>
      </c>
      <c r="B32" s="70"/>
      <c r="C32" s="67"/>
      <c r="D32" s="25"/>
    </row>
    <row r="33" spans="1:4">
      <c r="A33" s="40" t="s">
        <v>69</v>
      </c>
      <c r="B33" s="70"/>
      <c r="C33" s="67"/>
      <c r="D33" s="25"/>
    </row>
    <row r="34" spans="1:4">
      <c r="A34" s="40" t="s">
        <v>70</v>
      </c>
      <c r="B34" s="70"/>
      <c r="C34" s="67"/>
      <c r="D34" s="25"/>
    </row>
    <row r="35" spans="1:4">
      <c r="A35" s="61" t="s">
        <v>72</v>
      </c>
      <c r="B35" s="70"/>
      <c r="C35" s="67"/>
      <c r="D35" s="25"/>
    </row>
    <row r="36" spans="1:4">
      <c r="A36" s="61" t="s">
        <v>73</v>
      </c>
      <c r="B36" s="63"/>
      <c r="C36" s="66"/>
      <c r="D36" s="25"/>
    </row>
    <row r="37" spans="1:4">
      <c r="A37" s="64" t="s">
        <v>62</v>
      </c>
      <c r="B37" s="69"/>
      <c r="C37" s="69">
        <v>10</v>
      </c>
      <c r="D37" s="25"/>
    </row>
    <row r="38" spans="1:4">
      <c r="A38" s="40" t="s">
        <v>63</v>
      </c>
      <c r="B38" s="70"/>
      <c r="C38" s="70">
        <v>7</v>
      </c>
      <c r="D38" s="25"/>
    </row>
    <row r="39" spans="1:4">
      <c r="A39" s="40" t="s">
        <v>64</v>
      </c>
      <c r="B39" s="70"/>
      <c r="C39" s="70"/>
      <c r="D39" s="25"/>
    </row>
    <row r="40" spans="1:4">
      <c r="A40" s="40" t="s">
        <v>65</v>
      </c>
      <c r="B40" s="70"/>
      <c r="C40" s="70">
        <v>1</v>
      </c>
      <c r="D40" s="25"/>
    </row>
    <row r="41" spans="1:4">
      <c r="A41" s="40" t="s">
        <v>66</v>
      </c>
      <c r="B41" s="70"/>
      <c r="C41" s="70"/>
      <c r="D41" s="25"/>
    </row>
    <row r="42" spans="1:4">
      <c r="A42" s="40" t="s">
        <v>67</v>
      </c>
      <c r="B42" s="70"/>
      <c r="C42" s="70"/>
      <c r="D42" s="25"/>
    </row>
    <row r="43" spans="1:4">
      <c r="A43" s="40" t="s">
        <v>68</v>
      </c>
      <c r="B43" s="70"/>
      <c r="C43" s="70"/>
      <c r="D43" s="25"/>
    </row>
    <row r="44" spans="1:4">
      <c r="A44" s="40" t="s">
        <v>69</v>
      </c>
      <c r="B44" s="70"/>
      <c r="C44" s="70">
        <v>2</v>
      </c>
      <c r="D44" s="25"/>
    </row>
    <row r="45" spans="1:4">
      <c r="A45" s="40" t="s">
        <v>70</v>
      </c>
      <c r="B45" s="70"/>
      <c r="C45" s="70"/>
      <c r="D45" s="25"/>
    </row>
    <row r="46" spans="1:4">
      <c r="A46" s="61" t="s">
        <v>74</v>
      </c>
      <c r="B46" s="62"/>
      <c r="C46" s="62"/>
      <c r="D46" s="25"/>
    </row>
    <row r="47" spans="1:4">
      <c r="A47" s="61" t="s">
        <v>62</v>
      </c>
      <c r="B47" s="69"/>
      <c r="C47" s="69">
        <v>6</v>
      </c>
      <c r="D47" s="25"/>
    </row>
    <row r="48" spans="1:4">
      <c r="A48" s="40" t="s">
        <v>63</v>
      </c>
      <c r="B48" s="70"/>
      <c r="C48" s="70">
        <v>3</v>
      </c>
      <c r="D48" s="25"/>
    </row>
    <row r="49" spans="1:4">
      <c r="A49" s="40" t="s">
        <v>64</v>
      </c>
      <c r="B49" s="53"/>
      <c r="C49" s="53">
        <v>1</v>
      </c>
      <c r="D49" s="25"/>
    </row>
    <row r="50" spans="1:4">
      <c r="A50" s="40" t="s">
        <v>65</v>
      </c>
      <c r="B50" s="53"/>
      <c r="C50" s="53"/>
      <c r="D50" s="25"/>
    </row>
    <row r="51" spans="1:4">
      <c r="A51" s="40" t="s">
        <v>66</v>
      </c>
      <c r="B51" s="53"/>
      <c r="C51" s="53">
        <v>1</v>
      </c>
      <c r="D51" s="25"/>
    </row>
    <row r="52" spans="1:4">
      <c r="A52" s="40" t="s">
        <v>67</v>
      </c>
      <c r="B52" s="53"/>
      <c r="C52" s="53"/>
      <c r="D52" s="25"/>
    </row>
    <row r="53" spans="1:4">
      <c r="A53" s="40" t="s">
        <v>68</v>
      </c>
      <c r="B53" s="53"/>
      <c r="C53" s="53"/>
      <c r="D53" s="25"/>
    </row>
    <row r="54" spans="1:4">
      <c r="A54" s="40" t="s">
        <v>69</v>
      </c>
      <c r="B54" s="53"/>
      <c r="C54" s="53">
        <v>1</v>
      </c>
      <c r="D54" s="25"/>
    </row>
    <row r="55" spans="1:4">
      <c r="A55" s="236"/>
      <c r="B55" s="236"/>
      <c r="C55" s="236"/>
    </row>
  </sheetData>
  <mergeCells count="2">
    <mergeCell ref="A1:C1"/>
    <mergeCell ref="A55:C55"/>
  </mergeCells>
  <phoneticPr fontId="6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O55"/>
  <sheetViews>
    <sheetView showZeros="0" tabSelected="1" workbookViewId="0">
      <selection activeCell="R49" sqref="R49"/>
    </sheetView>
  </sheetViews>
  <sheetFormatPr defaultColWidth="9" defaultRowHeight="14.25"/>
  <cols>
    <col min="1" max="1" width="39.5" customWidth="1"/>
    <col min="14" max="14" width="9" style="27"/>
  </cols>
  <sheetData>
    <row r="1" spans="1:15" ht="38.25" customHeight="1">
      <c r="A1" s="220" t="s">
        <v>122</v>
      </c>
      <c r="B1" s="220"/>
      <c r="C1" s="220"/>
      <c r="D1" s="220"/>
      <c r="E1" s="220"/>
      <c r="F1" s="220"/>
      <c r="G1" s="220"/>
      <c r="H1" s="220"/>
      <c r="I1" s="220"/>
      <c r="J1" s="220"/>
      <c r="K1" s="220"/>
      <c r="L1" s="220"/>
      <c r="M1" s="220"/>
    </row>
    <row r="2" spans="1:15" ht="13.5" customHeight="1">
      <c r="A2" s="28"/>
      <c r="B2" s="28"/>
      <c r="C2" s="29"/>
      <c r="D2" s="28"/>
      <c r="E2" s="28"/>
      <c r="F2" s="28"/>
      <c r="G2" s="28"/>
      <c r="H2" s="28"/>
      <c r="I2" s="28"/>
      <c r="J2" s="28"/>
      <c r="K2" s="28"/>
      <c r="L2" s="28"/>
      <c r="M2" s="24" t="s">
        <v>55</v>
      </c>
    </row>
    <row r="3" spans="1:15">
      <c r="A3" s="30" t="s">
        <v>97</v>
      </c>
      <c r="B3" s="31" t="s">
        <v>76</v>
      </c>
      <c r="C3" s="32" t="s">
        <v>98</v>
      </c>
      <c r="D3" s="31" t="s">
        <v>30</v>
      </c>
      <c r="E3" s="33" t="s">
        <v>20</v>
      </c>
      <c r="F3" s="31" t="s">
        <v>21</v>
      </c>
      <c r="G3" s="31" t="s">
        <v>22</v>
      </c>
      <c r="H3" s="31" t="s">
        <v>23</v>
      </c>
      <c r="I3" s="31" t="s">
        <v>24</v>
      </c>
      <c r="J3" s="31" t="s">
        <v>25</v>
      </c>
      <c r="K3" s="31" t="s">
        <v>26</v>
      </c>
      <c r="L3" s="31" t="s">
        <v>27</v>
      </c>
      <c r="M3" s="51" t="s">
        <v>28</v>
      </c>
      <c r="O3" s="27"/>
    </row>
    <row r="4" spans="1:15">
      <c r="A4" s="34" t="s">
        <v>14</v>
      </c>
      <c r="B4" s="31">
        <f>B6+B16+B26+B37+B47</f>
        <v>64</v>
      </c>
      <c r="C4" s="31">
        <f t="shared" ref="C4:M4" si="0">C6+C16+C26+C37+C47</f>
        <v>23</v>
      </c>
      <c r="D4" s="31">
        <f t="shared" si="0"/>
        <v>10</v>
      </c>
      <c r="E4" s="31">
        <f t="shared" si="0"/>
        <v>10</v>
      </c>
      <c r="F4" s="31">
        <f t="shared" si="0"/>
        <v>6</v>
      </c>
      <c r="G4" s="31">
        <f t="shared" si="0"/>
        <v>15</v>
      </c>
      <c r="H4" s="31">
        <f t="shared" si="0"/>
        <v>0</v>
      </c>
      <c r="I4" s="31">
        <f t="shared" si="0"/>
        <v>0</v>
      </c>
      <c r="J4" s="31">
        <f t="shared" si="0"/>
        <v>0</v>
      </c>
      <c r="K4" s="31">
        <f t="shared" si="0"/>
        <v>0</v>
      </c>
      <c r="L4" s="31">
        <f t="shared" si="0"/>
        <v>0</v>
      </c>
      <c r="M4" s="51">
        <f t="shared" si="0"/>
        <v>0</v>
      </c>
      <c r="O4" s="27"/>
    </row>
    <row r="5" spans="1:15">
      <c r="A5" s="35" t="s">
        <v>61</v>
      </c>
      <c r="B5" s="31"/>
      <c r="C5" s="36"/>
      <c r="D5" s="37"/>
      <c r="E5" s="33"/>
      <c r="F5" s="31"/>
      <c r="G5" s="31"/>
      <c r="H5" s="31"/>
      <c r="I5" s="31"/>
      <c r="J5" s="31"/>
      <c r="K5" s="31"/>
      <c r="L5" s="31"/>
      <c r="M5" s="51"/>
      <c r="O5" s="27"/>
    </row>
    <row r="6" spans="1:15">
      <c r="A6" s="38" t="s">
        <v>99</v>
      </c>
      <c r="B6" s="31">
        <f>SUM(C6:M6)</f>
        <v>16</v>
      </c>
      <c r="C6" s="39">
        <f>SUM(C7:C14)</f>
        <v>5</v>
      </c>
      <c r="D6" s="39">
        <f t="shared" ref="D6:M6" si="1">SUM(D7:D14)</f>
        <v>2</v>
      </c>
      <c r="E6" s="39">
        <f t="shared" si="1"/>
        <v>1</v>
      </c>
      <c r="F6" s="39">
        <f t="shared" si="1"/>
        <v>2</v>
      </c>
      <c r="G6" s="39">
        <f t="shared" si="1"/>
        <v>6</v>
      </c>
      <c r="H6" s="39">
        <f t="shared" si="1"/>
        <v>0</v>
      </c>
      <c r="I6" s="39">
        <f t="shared" si="1"/>
        <v>0</v>
      </c>
      <c r="J6" s="39">
        <f t="shared" si="1"/>
        <v>0</v>
      </c>
      <c r="K6" s="39">
        <f t="shared" si="1"/>
        <v>0</v>
      </c>
      <c r="L6" s="39">
        <f t="shared" si="1"/>
        <v>0</v>
      </c>
      <c r="M6" s="52">
        <f t="shared" si="1"/>
        <v>0</v>
      </c>
      <c r="O6" s="27"/>
    </row>
    <row r="7" spans="1:15">
      <c r="A7" s="40" t="s">
        <v>100</v>
      </c>
      <c r="B7" s="31">
        <f>SUM(C7:M7)</f>
        <v>2</v>
      </c>
      <c r="C7" s="41">
        <v>1</v>
      </c>
      <c r="D7" s="42"/>
      <c r="E7" s="33">
        <v>1</v>
      </c>
      <c r="F7" s="31"/>
      <c r="G7" s="42"/>
      <c r="H7" s="42"/>
      <c r="I7" s="31"/>
      <c r="J7" s="31"/>
      <c r="K7" s="31"/>
      <c r="L7" s="45"/>
      <c r="M7" s="51"/>
      <c r="O7" s="27"/>
    </row>
    <row r="8" spans="1:15">
      <c r="A8" s="40" t="s">
        <v>101</v>
      </c>
      <c r="B8" s="31">
        <f t="shared" ref="B8:B14" si="2">SUM(C8:M8)</f>
        <v>2</v>
      </c>
      <c r="C8" s="41"/>
      <c r="D8" s="42">
        <v>1</v>
      </c>
      <c r="E8" s="33"/>
      <c r="F8" s="31"/>
      <c r="G8" s="42">
        <v>1</v>
      </c>
      <c r="H8" s="42"/>
      <c r="I8" s="31"/>
      <c r="J8" s="31"/>
      <c r="K8" s="31"/>
      <c r="L8" s="45"/>
      <c r="M8" s="51"/>
      <c r="O8" s="27"/>
    </row>
    <row r="9" spans="1:15">
      <c r="A9" s="40" t="s">
        <v>102</v>
      </c>
      <c r="B9" s="31">
        <f t="shared" si="2"/>
        <v>2</v>
      </c>
      <c r="C9" s="41">
        <v>1</v>
      </c>
      <c r="D9" s="42"/>
      <c r="E9" s="33"/>
      <c r="F9" s="31"/>
      <c r="G9" s="42">
        <v>1</v>
      </c>
      <c r="H9" s="42"/>
      <c r="I9" s="31"/>
      <c r="J9" s="31"/>
      <c r="K9" s="31"/>
      <c r="L9" s="45"/>
      <c r="M9" s="51"/>
      <c r="O9" s="27"/>
    </row>
    <row r="10" spans="1:15">
      <c r="A10" s="40" t="s">
        <v>103</v>
      </c>
      <c r="B10" s="31">
        <f t="shared" si="2"/>
        <v>0</v>
      </c>
      <c r="C10" s="41"/>
      <c r="D10" s="42"/>
      <c r="E10" s="33"/>
      <c r="F10" s="31"/>
      <c r="G10" s="42"/>
      <c r="H10" s="42"/>
      <c r="I10" s="31"/>
      <c r="J10" s="31"/>
      <c r="K10" s="31"/>
      <c r="L10" s="45"/>
      <c r="M10" s="51"/>
      <c r="O10" s="27"/>
    </row>
    <row r="11" spans="1:15">
      <c r="A11" s="40" t="s">
        <v>104</v>
      </c>
      <c r="B11" s="31">
        <f t="shared" si="2"/>
        <v>1</v>
      </c>
      <c r="C11" s="41">
        <v>1</v>
      </c>
      <c r="D11" s="42"/>
      <c r="E11" s="33"/>
      <c r="F11" s="31"/>
      <c r="G11" s="42"/>
      <c r="H11" s="42"/>
      <c r="I11" s="31"/>
      <c r="J11" s="31"/>
      <c r="K11" s="31"/>
      <c r="L11" s="45"/>
      <c r="M11" s="51"/>
      <c r="O11" s="27"/>
    </row>
    <row r="12" spans="1:15">
      <c r="A12" s="40" t="s">
        <v>105</v>
      </c>
      <c r="B12" s="31">
        <f t="shared" si="2"/>
        <v>2</v>
      </c>
      <c r="C12" s="41"/>
      <c r="D12" s="42"/>
      <c r="E12" s="33"/>
      <c r="F12" s="31"/>
      <c r="G12" s="42">
        <v>2</v>
      </c>
      <c r="H12" s="42"/>
      <c r="I12" s="31"/>
      <c r="J12" s="31"/>
      <c r="K12" s="31"/>
      <c r="L12" s="45"/>
      <c r="M12" s="51"/>
      <c r="O12" s="27"/>
    </row>
    <row r="13" spans="1:15">
      <c r="A13" s="40" t="s">
        <v>106</v>
      </c>
      <c r="B13" s="31">
        <f t="shared" si="2"/>
        <v>4</v>
      </c>
      <c r="C13" s="41">
        <v>2</v>
      </c>
      <c r="D13" s="42"/>
      <c r="E13" s="33"/>
      <c r="F13" s="31">
        <v>1</v>
      </c>
      <c r="G13" s="42">
        <v>1</v>
      </c>
      <c r="H13" s="42"/>
      <c r="I13" s="31"/>
      <c r="J13" s="31"/>
      <c r="K13" s="31"/>
      <c r="L13" s="45"/>
      <c r="M13" s="51"/>
      <c r="O13" s="27"/>
    </row>
    <row r="14" spans="1:15">
      <c r="A14" s="40" t="s">
        <v>107</v>
      </c>
      <c r="B14" s="31">
        <f t="shared" si="2"/>
        <v>3</v>
      </c>
      <c r="C14" s="41"/>
      <c r="D14" s="42">
        <v>1</v>
      </c>
      <c r="E14" s="33"/>
      <c r="F14" s="31">
        <v>1</v>
      </c>
      <c r="G14" s="42">
        <v>1</v>
      </c>
      <c r="H14" s="31"/>
      <c r="I14" s="31"/>
      <c r="J14" s="31"/>
      <c r="K14" s="31"/>
      <c r="L14" s="31"/>
      <c r="M14" s="51"/>
      <c r="O14" s="27"/>
    </row>
    <row r="15" spans="1:15">
      <c r="A15" s="35" t="s">
        <v>125</v>
      </c>
      <c r="B15" s="31"/>
      <c r="C15" s="43"/>
      <c r="D15" s="44"/>
      <c r="E15" s="42"/>
      <c r="F15" s="45"/>
      <c r="G15" s="45"/>
      <c r="H15" s="45"/>
      <c r="I15" s="45"/>
      <c r="J15" s="45"/>
      <c r="K15" s="45"/>
      <c r="L15" s="45"/>
      <c r="M15" s="53"/>
      <c r="O15" s="27"/>
    </row>
    <row r="16" spans="1:15">
      <c r="A16" s="38" t="s">
        <v>108</v>
      </c>
      <c r="B16" s="31">
        <f>SUM(C16:M16)</f>
        <v>9</v>
      </c>
      <c r="C16" s="39">
        <f>SUM(C17:C24)</f>
        <v>6</v>
      </c>
      <c r="D16" s="39">
        <f t="shared" ref="D16:M16" si="3">SUM(D17:D24)</f>
        <v>1</v>
      </c>
      <c r="E16" s="39">
        <f t="shared" si="3"/>
        <v>0</v>
      </c>
      <c r="F16" s="39">
        <f t="shared" si="3"/>
        <v>0</v>
      </c>
      <c r="G16" s="39">
        <f t="shared" si="3"/>
        <v>2</v>
      </c>
      <c r="H16" s="39">
        <f t="shared" si="3"/>
        <v>0</v>
      </c>
      <c r="I16" s="39">
        <f t="shared" si="3"/>
        <v>0</v>
      </c>
      <c r="J16" s="39">
        <f t="shared" si="3"/>
        <v>0</v>
      </c>
      <c r="K16" s="39">
        <f t="shared" si="3"/>
        <v>0</v>
      </c>
      <c r="L16" s="39">
        <f t="shared" si="3"/>
        <v>0</v>
      </c>
      <c r="M16" s="52">
        <f t="shared" si="3"/>
        <v>0</v>
      </c>
      <c r="O16" s="27"/>
    </row>
    <row r="17" spans="1:15">
      <c r="A17" s="40" t="s">
        <v>109</v>
      </c>
      <c r="B17" s="31">
        <f t="shared" ref="B17:B24" si="4">SUM(C17:M17)</f>
        <v>3</v>
      </c>
      <c r="C17" s="46">
        <v>2</v>
      </c>
      <c r="D17" s="45"/>
      <c r="E17" s="42"/>
      <c r="F17" s="45"/>
      <c r="G17" s="45">
        <v>1</v>
      </c>
      <c r="H17" s="45"/>
      <c r="I17" s="45"/>
      <c r="J17" s="45"/>
      <c r="K17" s="45"/>
      <c r="L17" s="45"/>
      <c r="M17" s="53"/>
      <c r="O17" s="27"/>
    </row>
    <row r="18" spans="1:15">
      <c r="A18" s="40" t="s">
        <v>110</v>
      </c>
      <c r="B18" s="31">
        <f t="shared" si="4"/>
        <v>2</v>
      </c>
      <c r="C18" s="46">
        <v>2</v>
      </c>
      <c r="D18" s="45"/>
      <c r="E18" s="42"/>
      <c r="F18" s="45"/>
      <c r="G18" s="45"/>
      <c r="H18" s="45"/>
      <c r="I18" s="45"/>
      <c r="J18" s="45"/>
      <c r="K18" s="45"/>
      <c r="L18" s="45"/>
      <c r="M18" s="53"/>
      <c r="O18" s="27"/>
    </row>
    <row r="19" spans="1:15">
      <c r="A19" s="40" t="s">
        <v>111</v>
      </c>
      <c r="B19" s="31">
        <f t="shared" si="4"/>
        <v>1</v>
      </c>
      <c r="C19" s="46"/>
      <c r="D19" s="45"/>
      <c r="E19" s="42"/>
      <c r="F19" s="45"/>
      <c r="G19" s="45">
        <v>1</v>
      </c>
      <c r="H19" s="45"/>
      <c r="I19" s="45"/>
      <c r="J19" s="45"/>
      <c r="K19" s="45"/>
      <c r="L19" s="45"/>
      <c r="M19" s="53"/>
      <c r="O19" s="27"/>
    </row>
    <row r="20" spans="1:15">
      <c r="A20" s="40" t="s">
        <v>112</v>
      </c>
      <c r="B20" s="31">
        <f t="shared" si="4"/>
        <v>0</v>
      </c>
      <c r="C20" s="46"/>
      <c r="D20" s="45"/>
      <c r="E20" s="42"/>
      <c r="F20" s="45"/>
      <c r="G20" s="45"/>
      <c r="H20" s="45"/>
      <c r="I20" s="45"/>
      <c r="J20" s="45"/>
      <c r="K20" s="45"/>
      <c r="L20" s="45"/>
      <c r="M20" s="53"/>
      <c r="O20" s="27"/>
    </row>
    <row r="21" spans="1:15">
      <c r="A21" s="40" t="s">
        <v>113</v>
      </c>
      <c r="B21" s="31">
        <f t="shared" si="4"/>
        <v>0</v>
      </c>
      <c r="C21" s="46"/>
      <c r="D21" s="45"/>
      <c r="E21" s="42"/>
      <c r="F21" s="45"/>
      <c r="G21" s="45"/>
      <c r="H21" s="45"/>
      <c r="I21" s="45"/>
      <c r="J21" s="45"/>
      <c r="K21" s="45"/>
      <c r="L21" s="45"/>
      <c r="M21" s="53"/>
      <c r="O21" s="27"/>
    </row>
    <row r="22" spans="1:15">
      <c r="A22" s="40" t="s">
        <v>114</v>
      </c>
      <c r="B22" s="31">
        <f t="shared" si="4"/>
        <v>0</v>
      </c>
      <c r="C22" s="46"/>
      <c r="D22" s="45"/>
      <c r="E22" s="42"/>
      <c r="F22" s="45"/>
      <c r="G22" s="45"/>
      <c r="H22" s="45"/>
      <c r="I22" s="45"/>
      <c r="J22" s="45"/>
      <c r="K22" s="45"/>
      <c r="L22" s="45"/>
      <c r="M22" s="53"/>
      <c r="O22" s="27"/>
    </row>
    <row r="23" spans="1:15">
      <c r="A23" s="40" t="s">
        <v>115</v>
      </c>
      <c r="B23" s="31">
        <f t="shared" si="4"/>
        <v>2</v>
      </c>
      <c r="C23" s="46">
        <v>2</v>
      </c>
      <c r="D23" s="45"/>
      <c r="E23" s="42"/>
      <c r="F23" s="45"/>
      <c r="G23" s="45"/>
      <c r="H23" s="45"/>
      <c r="I23" s="45"/>
      <c r="J23" s="45"/>
      <c r="K23" s="45"/>
      <c r="L23" s="45"/>
      <c r="M23" s="53"/>
      <c r="O23" s="27"/>
    </row>
    <row r="24" spans="1:15">
      <c r="A24" s="40" t="s">
        <v>70</v>
      </c>
      <c r="B24" s="31">
        <f t="shared" si="4"/>
        <v>1</v>
      </c>
      <c r="C24" s="46"/>
      <c r="D24" s="45">
        <v>1</v>
      </c>
      <c r="E24" s="42"/>
      <c r="F24" s="45"/>
      <c r="G24" s="45"/>
      <c r="H24" s="45"/>
      <c r="I24" s="45"/>
      <c r="J24" s="45"/>
      <c r="K24" s="45"/>
      <c r="L24" s="45"/>
      <c r="M24" s="53"/>
      <c r="O24" s="27"/>
    </row>
    <row r="25" spans="1:15">
      <c r="A25" s="35" t="s">
        <v>116</v>
      </c>
      <c r="B25" s="31"/>
      <c r="C25" s="46"/>
      <c r="D25" s="45"/>
      <c r="E25" s="42"/>
      <c r="F25" s="45"/>
      <c r="G25" s="45"/>
      <c r="H25" s="45"/>
      <c r="I25" s="45"/>
      <c r="J25" s="45"/>
      <c r="K25" s="45"/>
      <c r="L25" s="45"/>
      <c r="M25" s="53"/>
      <c r="O25" s="27"/>
    </row>
    <row r="26" spans="1:15">
      <c r="A26" s="38" t="s">
        <v>108</v>
      </c>
      <c r="B26" s="31">
        <f>SUM(C26:M26)</f>
        <v>5</v>
      </c>
      <c r="C26" s="39">
        <f>SUM(C27:C34)</f>
        <v>5</v>
      </c>
      <c r="D26" s="39">
        <f t="shared" ref="D26:M26" si="5">SUM(D27:D34)</f>
        <v>0</v>
      </c>
      <c r="E26" s="39">
        <f t="shared" si="5"/>
        <v>0</v>
      </c>
      <c r="F26" s="39">
        <f t="shared" si="5"/>
        <v>0</v>
      </c>
      <c r="G26" s="39">
        <f t="shared" si="5"/>
        <v>0</v>
      </c>
      <c r="H26" s="39">
        <f t="shared" si="5"/>
        <v>0</v>
      </c>
      <c r="I26" s="39">
        <f t="shared" si="5"/>
        <v>0</v>
      </c>
      <c r="J26" s="39">
        <f t="shared" si="5"/>
        <v>0</v>
      </c>
      <c r="K26" s="39">
        <f t="shared" si="5"/>
        <v>0</v>
      </c>
      <c r="L26" s="39">
        <f t="shared" si="5"/>
        <v>0</v>
      </c>
      <c r="M26" s="52">
        <f t="shared" si="5"/>
        <v>0</v>
      </c>
      <c r="O26" s="27"/>
    </row>
    <row r="27" spans="1:15">
      <c r="A27" s="40" t="s">
        <v>109</v>
      </c>
      <c r="B27" s="31">
        <f t="shared" ref="B27:B34" si="6">SUM(C27:M27)</f>
        <v>1</v>
      </c>
      <c r="C27" s="46">
        <v>1</v>
      </c>
      <c r="D27" s="45"/>
      <c r="E27" s="42"/>
      <c r="F27" s="45"/>
      <c r="G27" s="45"/>
      <c r="H27" s="45"/>
      <c r="I27" s="45"/>
      <c r="J27" s="45"/>
      <c r="K27" s="45"/>
      <c r="L27" s="45"/>
      <c r="M27" s="53"/>
      <c r="O27" s="27"/>
    </row>
    <row r="28" spans="1:15">
      <c r="A28" s="40" t="s">
        <v>110</v>
      </c>
      <c r="B28" s="31">
        <f t="shared" si="6"/>
        <v>1</v>
      </c>
      <c r="C28" s="46">
        <v>1</v>
      </c>
      <c r="D28" s="45"/>
      <c r="E28" s="42"/>
      <c r="F28" s="45"/>
      <c r="G28" s="45"/>
      <c r="H28" s="45"/>
      <c r="I28" s="45"/>
      <c r="J28" s="45"/>
      <c r="K28" s="45"/>
      <c r="L28" s="45"/>
      <c r="M28" s="53"/>
      <c r="O28" s="27"/>
    </row>
    <row r="29" spans="1:15">
      <c r="A29" s="40" t="s">
        <v>111</v>
      </c>
      <c r="B29" s="31">
        <f t="shared" si="6"/>
        <v>0</v>
      </c>
      <c r="C29" s="46"/>
      <c r="D29" s="45"/>
      <c r="E29" s="42"/>
      <c r="F29" s="45"/>
      <c r="G29" s="45"/>
      <c r="H29" s="45"/>
      <c r="I29" s="45"/>
      <c r="J29" s="45"/>
      <c r="K29" s="45"/>
      <c r="L29" s="45"/>
      <c r="M29" s="53"/>
      <c r="O29" s="27"/>
    </row>
    <row r="30" spans="1:15">
      <c r="A30" s="40" t="s">
        <v>112</v>
      </c>
      <c r="B30" s="31">
        <f t="shared" si="6"/>
        <v>0</v>
      </c>
      <c r="C30" s="46"/>
      <c r="D30" s="45"/>
      <c r="E30" s="42"/>
      <c r="F30" s="45"/>
      <c r="G30" s="45"/>
      <c r="H30" s="45"/>
      <c r="I30" s="45"/>
      <c r="J30" s="45"/>
      <c r="K30" s="45"/>
      <c r="L30" s="45"/>
      <c r="M30" s="53"/>
      <c r="O30" s="27"/>
    </row>
    <row r="31" spans="1:15">
      <c r="A31" s="40" t="s">
        <v>113</v>
      </c>
      <c r="B31" s="31">
        <f t="shared" si="6"/>
        <v>0</v>
      </c>
      <c r="C31" s="46"/>
      <c r="D31" s="45"/>
      <c r="E31" s="42"/>
      <c r="F31" s="45"/>
      <c r="G31" s="45"/>
      <c r="H31" s="45"/>
      <c r="I31" s="45"/>
      <c r="J31" s="45"/>
      <c r="K31" s="45"/>
      <c r="L31" s="45"/>
      <c r="M31" s="53"/>
      <c r="O31" s="27"/>
    </row>
    <row r="32" spans="1:15">
      <c r="A32" s="40" t="s">
        <v>114</v>
      </c>
      <c r="B32" s="31">
        <f t="shared" si="6"/>
        <v>0</v>
      </c>
      <c r="C32" s="46"/>
      <c r="D32" s="44"/>
      <c r="E32" s="42"/>
      <c r="F32" s="45"/>
      <c r="G32" s="45"/>
      <c r="H32" s="45"/>
      <c r="I32" s="45"/>
      <c r="J32" s="45"/>
      <c r="K32" s="45"/>
      <c r="L32" s="45"/>
      <c r="M32" s="53"/>
      <c r="O32" s="27"/>
    </row>
    <row r="33" spans="1:15">
      <c r="A33" s="40" t="s">
        <v>115</v>
      </c>
      <c r="B33" s="31">
        <f t="shared" si="6"/>
        <v>3</v>
      </c>
      <c r="C33" s="46">
        <v>3</v>
      </c>
      <c r="D33" s="37"/>
      <c r="E33" s="33"/>
      <c r="F33" s="31"/>
      <c r="G33" s="31"/>
      <c r="H33" s="31"/>
      <c r="I33" s="31"/>
      <c r="J33" s="31"/>
      <c r="K33" s="31"/>
      <c r="L33" s="31"/>
      <c r="M33" s="51"/>
      <c r="O33" s="27"/>
    </row>
    <row r="34" spans="1:15">
      <c r="A34" s="40" t="s">
        <v>70</v>
      </c>
      <c r="B34" s="31">
        <f t="shared" si="6"/>
        <v>0</v>
      </c>
      <c r="C34" s="46"/>
      <c r="D34" s="37"/>
      <c r="E34" s="33"/>
      <c r="F34" s="31"/>
      <c r="G34" s="31"/>
      <c r="H34" s="31"/>
      <c r="I34" s="31"/>
      <c r="J34" s="31"/>
      <c r="K34" s="31"/>
      <c r="L34" s="31"/>
      <c r="M34" s="51"/>
      <c r="O34" s="27"/>
    </row>
    <row r="35" spans="1:15">
      <c r="A35" s="35" t="s">
        <v>72</v>
      </c>
      <c r="B35" s="31"/>
      <c r="C35" s="32"/>
      <c r="D35" s="31"/>
      <c r="E35" s="33"/>
      <c r="F35" s="31"/>
      <c r="G35" s="31"/>
      <c r="H35" s="31"/>
      <c r="I35" s="31"/>
      <c r="J35" s="31"/>
      <c r="K35" s="31"/>
      <c r="L35" s="31"/>
      <c r="M35" s="51"/>
      <c r="O35" s="27"/>
    </row>
    <row r="36" spans="1:15">
      <c r="A36" s="35" t="s">
        <v>73</v>
      </c>
      <c r="B36" s="31"/>
      <c r="C36" s="47"/>
      <c r="D36" s="47"/>
      <c r="E36" s="32"/>
      <c r="F36" s="32"/>
      <c r="G36" s="32"/>
      <c r="H36" s="32"/>
      <c r="I36" s="32"/>
      <c r="J36" s="32"/>
      <c r="K36" s="32"/>
      <c r="L36" s="32"/>
      <c r="M36" s="54"/>
      <c r="O36" s="27"/>
    </row>
    <row r="37" spans="1:15">
      <c r="A37" s="38" t="s">
        <v>99</v>
      </c>
      <c r="B37" s="31">
        <f>SUM(C37:M37)</f>
        <v>26</v>
      </c>
      <c r="C37" s="41">
        <f>SUM(C38:C44)</f>
        <v>6</v>
      </c>
      <c r="D37" s="41">
        <f t="shared" ref="D37:M37" si="7">SUM(D38:D44)</f>
        <v>4</v>
      </c>
      <c r="E37" s="41">
        <f t="shared" si="7"/>
        <v>9</v>
      </c>
      <c r="F37" s="41">
        <f t="shared" si="7"/>
        <v>3</v>
      </c>
      <c r="G37" s="41">
        <f t="shared" si="7"/>
        <v>4</v>
      </c>
      <c r="H37" s="41">
        <f t="shared" si="7"/>
        <v>0</v>
      </c>
      <c r="I37" s="41">
        <f t="shared" si="7"/>
        <v>0</v>
      </c>
      <c r="J37" s="41">
        <f t="shared" si="7"/>
        <v>0</v>
      </c>
      <c r="K37" s="41">
        <f t="shared" si="7"/>
        <v>0</v>
      </c>
      <c r="L37" s="41">
        <f t="shared" si="7"/>
        <v>0</v>
      </c>
      <c r="M37" s="55">
        <f t="shared" si="7"/>
        <v>0</v>
      </c>
      <c r="O37" s="27"/>
    </row>
    <row r="38" spans="1:15">
      <c r="A38" s="40" t="s">
        <v>109</v>
      </c>
      <c r="B38" s="31">
        <f t="shared" ref="B38:B44" si="8">SUM(C38:M38)</f>
        <v>7</v>
      </c>
      <c r="C38" s="41">
        <v>5</v>
      </c>
      <c r="D38" s="45"/>
      <c r="E38" s="48">
        <v>2</v>
      </c>
      <c r="F38" s="31"/>
      <c r="G38" s="48"/>
      <c r="H38" s="31"/>
      <c r="I38" s="31"/>
      <c r="J38" s="31"/>
      <c r="K38" s="31"/>
      <c r="L38" s="45"/>
      <c r="M38" s="51"/>
      <c r="O38" s="27"/>
    </row>
    <row r="39" spans="1:15">
      <c r="A39" s="40" t="s">
        <v>117</v>
      </c>
      <c r="B39" s="31">
        <f t="shared" si="8"/>
        <v>4</v>
      </c>
      <c r="C39" s="41">
        <v>1</v>
      </c>
      <c r="D39" s="45">
        <v>2</v>
      </c>
      <c r="E39" s="48">
        <v>1</v>
      </c>
      <c r="F39" s="45"/>
      <c r="G39" s="48"/>
      <c r="H39" s="45"/>
      <c r="I39" s="45"/>
      <c r="J39" s="45"/>
      <c r="K39" s="45"/>
      <c r="L39" s="45"/>
      <c r="M39" s="53"/>
      <c r="O39" s="27"/>
    </row>
    <row r="40" spans="1:15">
      <c r="A40" s="40" t="s">
        <v>111</v>
      </c>
      <c r="B40" s="31">
        <f t="shared" si="8"/>
        <v>2</v>
      </c>
      <c r="C40" s="41"/>
      <c r="D40" s="45">
        <v>2</v>
      </c>
      <c r="E40" s="42"/>
      <c r="F40" s="45"/>
      <c r="G40" s="48"/>
      <c r="H40" s="45"/>
      <c r="I40" s="45"/>
      <c r="J40" s="45"/>
      <c r="K40" s="45"/>
      <c r="L40" s="45"/>
      <c r="M40" s="53"/>
      <c r="O40" s="27"/>
    </row>
    <row r="41" spans="1:15">
      <c r="A41" s="40" t="s">
        <v>112</v>
      </c>
      <c r="B41" s="31">
        <f t="shared" si="8"/>
        <v>2</v>
      </c>
      <c r="C41" s="41"/>
      <c r="D41" s="45"/>
      <c r="E41" s="42"/>
      <c r="F41" s="45">
        <v>1</v>
      </c>
      <c r="G41" s="48">
        <v>1</v>
      </c>
      <c r="H41" s="45"/>
      <c r="I41" s="45"/>
      <c r="J41" s="45"/>
      <c r="K41" s="45"/>
      <c r="L41" s="45"/>
      <c r="M41" s="53"/>
      <c r="O41" s="27"/>
    </row>
    <row r="42" spans="1:15">
      <c r="A42" s="40" t="s">
        <v>113</v>
      </c>
      <c r="B42" s="31">
        <f t="shared" si="8"/>
        <v>1</v>
      </c>
      <c r="C42" s="41"/>
      <c r="D42" s="45"/>
      <c r="E42" s="42"/>
      <c r="F42" s="45"/>
      <c r="G42" s="48">
        <v>1</v>
      </c>
      <c r="H42" s="45"/>
      <c r="I42" s="45"/>
      <c r="J42" s="45"/>
      <c r="K42" s="45"/>
      <c r="L42" s="45"/>
      <c r="M42" s="53"/>
      <c r="O42" s="27"/>
    </row>
    <row r="43" spans="1:15">
      <c r="A43" s="40" t="s">
        <v>114</v>
      </c>
      <c r="B43" s="31">
        <f t="shared" si="8"/>
        <v>7</v>
      </c>
      <c r="C43" s="41"/>
      <c r="D43" s="45"/>
      <c r="E43" s="42">
        <v>3</v>
      </c>
      <c r="F43" s="45">
        <v>2</v>
      </c>
      <c r="G43" s="48">
        <v>2</v>
      </c>
      <c r="H43" s="45"/>
      <c r="I43" s="45"/>
      <c r="J43" s="45"/>
      <c r="K43" s="45"/>
      <c r="L43" s="45"/>
      <c r="M43" s="53"/>
      <c r="O43" s="27"/>
    </row>
    <row r="44" spans="1:15">
      <c r="A44" s="40" t="s">
        <v>115</v>
      </c>
      <c r="B44" s="31">
        <f t="shared" si="8"/>
        <v>3</v>
      </c>
      <c r="C44" s="41"/>
      <c r="D44" s="45"/>
      <c r="E44" s="42">
        <v>3</v>
      </c>
      <c r="F44" s="45"/>
      <c r="G44" s="48"/>
      <c r="H44" s="45"/>
      <c r="I44" s="45"/>
      <c r="J44" s="45"/>
      <c r="K44" s="45"/>
      <c r="L44" s="45"/>
      <c r="M44" s="53"/>
      <c r="O44" s="27"/>
    </row>
    <row r="45" spans="1:15">
      <c r="A45" s="40" t="s">
        <v>70</v>
      </c>
      <c r="B45" s="31"/>
      <c r="C45" s="41"/>
      <c r="D45" s="45"/>
      <c r="E45" s="42"/>
      <c r="F45" s="45"/>
      <c r="G45" s="48"/>
      <c r="H45" s="45"/>
      <c r="I45" s="45"/>
      <c r="J45" s="45"/>
      <c r="K45" s="45"/>
      <c r="L45" s="45"/>
      <c r="M45" s="53"/>
      <c r="O45" s="27"/>
    </row>
    <row r="46" spans="1:15">
      <c r="A46" s="35" t="s">
        <v>74</v>
      </c>
      <c r="B46" s="31"/>
      <c r="C46" s="49"/>
      <c r="D46" s="50"/>
      <c r="E46" s="42"/>
      <c r="F46" s="45"/>
      <c r="G46" s="48"/>
      <c r="H46" s="45"/>
      <c r="I46" s="45"/>
      <c r="J46" s="45"/>
      <c r="K46" s="45"/>
      <c r="L46" s="45"/>
      <c r="M46" s="53"/>
      <c r="O46" s="27"/>
    </row>
    <row r="47" spans="1:15">
      <c r="A47" s="38" t="s">
        <v>108</v>
      </c>
      <c r="B47" s="31">
        <f>SUM(C47:M47)</f>
        <v>8</v>
      </c>
      <c r="C47" s="32">
        <f>SUM(C48:C54)</f>
        <v>1</v>
      </c>
      <c r="D47" s="32">
        <f t="shared" ref="D47:M47" si="9">SUM(D48:D54)</f>
        <v>3</v>
      </c>
      <c r="E47" s="32">
        <f t="shared" si="9"/>
        <v>0</v>
      </c>
      <c r="F47" s="32">
        <f t="shared" si="9"/>
        <v>1</v>
      </c>
      <c r="G47" s="32">
        <f t="shared" si="9"/>
        <v>3</v>
      </c>
      <c r="H47" s="32">
        <f t="shared" si="9"/>
        <v>0</v>
      </c>
      <c r="I47" s="32">
        <f t="shared" si="9"/>
        <v>0</v>
      </c>
      <c r="J47" s="32">
        <f t="shared" si="9"/>
        <v>0</v>
      </c>
      <c r="K47" s="32">
        <f t="shared" si="9"/>
        <v>0</v>
      </c>
      <c r="L47" s="32">
        <f t="shared" si="9"/>
        <v>0</v>
      </c>
      <c r="M47" s="54">
        <f t="shared" si="9"/>
        <v>0</v>
      </c>
      <c r="O47" s="27"/>
    </row>
    <row r="48" spans="1:15">
      <c r="A48" s="40" t="s">
        <v>109</v>
      </c>
      <c r="B48" s="31">
        <f t="shared" ref="B48:B54" si="10">SUM(C48:M48)</f>
        <v>3</v>
      </c>
      <c r="C48" s="41"/>
      <c r="D48" s="45">
        <v>1</v>
      </c>
      <c r="E48" s="42"/>
      <c r="F48" s="45"/>
      <c r="G48" s="48">
        <v>2</v>
      </c>
      <c r="H48" s="45"/>
      <c r="I48" s="45"/>
      <c r="J48" s="45"/>
      <c r="K48" s="45"/>
      <c r="L48" s="45"/>
      <c r="M48" s="53"/>
      <c r="O48" s="27"/>
    </row>
    <row r="49" spans="1:15">
      <c r="A49" s="40" t="s">
        <v>110</v>
      </c>
      <c r="B49" s="31">
        <f t="shared" si="10"/>
        <v>0</v>
      </c>
      <c r="C49" s="41"/>
      <c r="D49" s="45"/>
      <c r="E49" s="42"/>
      <c r="F49" s="45"/>
      <c r="G49" s="48"/>
      <c r="H49" s="45"/>
      <c r="I49" s="45"/>
      <c r="J49" s="45"/>
      <c r="K49" s="45"/>
      <c r="L49" s="45"/>
      <c r="M49" s="53"/>
      <c r="O49" s="27"/>
    </row>
    <row r="50" spans="1:15">
      <c r="A50" s="40" t="s">
        <v>111</v>
      </c>
      <c r="B50" s="31">
        <f t="shared" si="10"/>
        <v>0</v>
      </c>
      <c r="C50" s="41"/>
      <c r="D50" s="45"/>
      <c r="E50" s="42"/>
      <c r="F50" s="45"/>
      <c r="G50" s="48"/>
      <c r="H50" s="45"/>
      <c r="I50" s="45"/>
      <c r="J50" s="45"/>
      <c r="K50" s="45"/>
      <c r="L50" s="45"/>
      <c r="M50" s="53"/>
      <c r="O50" s="27"/>
    </row>
    <row r="51" spans="1:15">
      <c r="A51" s="40" t="s">
        <v>112</v>
      </c>
      <c r="B51" s="31">
        <f t="shared" si="10"/>
        <v>2</v>
      </c>
      <c r="C51" s="41">
        <v>1</v>
      </c>
      <c r="D51" s="45">
        <v>1</v>
      </c>
      <c r="E51" s="42"/>
      <c r="F51" s="45"/>
      <c r="G51" s="45"/>
      <c r="H51" s="45"/>
      <c r="I51" s="45"/>
      <c r="J51" s="45"/>
      <c r="K51" s="45"/>
      <c r="L51" s="45"/>
      <c r="M51" s="53"/>
      <c r="O51" s="27"/>
    </row>
    <row r="52" spans="1:15">
      <c r="A52" s="40" t="s">
        <v>113</v>
      </c>
      <c r="B52" s="31">
        <f t="shared" si="10"/>
        <v>0</v>
      </c>
      <c r="C52" s="41"/>
      <c r="D52" s="45"/>
      <c r="E52" s="42"/>
      <c r="F52" s="45"/>
      <c r="G52" s="45"/>
      <c r="H52" s="45"/>
      <c r="I52" s="45"/>
      <c r="J52" s="45"/>
      <c r="K52" s="45"/>
      <c r="L52" s="45"/>
      <c r="M52" s="53"/>
      <c r="O52" s="27"/>
    </row>
    <row r="53" spans="1:15">
      <c r="A53" s="40" t="s">
        <v>114</v>
      </c>
      <c r="B53" s="31">
        <f t="shared" si="10"/>
        <v>2</v>
      </c>
      <c r="C53" s="41"/>
      <c r="D53" s="45"/>
      <c r="E53" s="42"/>
      <c r="F53" s="45">
        <v>1</v>
      </c>
      <c r="G53" s="45">
        <v>1</v>
      </c>
      <c r="H53" s="45"/>
      <c r="I53" s="45"/>
      <c r="J53" s="45"/>
      <c r="K53" s="45"/>
      <c r="L53" s="45"/>
      <c r="M53" s="53"/>
      <c r="O53" s="27"/>
    </row>
    <row r="54" spans="1:15">
      <c r="A54" s="40" t="s">
        <v>115</v>
      </c>
      <c r="B54" s="31">
        <f t="shared" si="10"/>
        <v>1</v>
      </c>
      <c r="C54" s="41"/>
      <c r="D54" s="45">
        <v>1</v>
      </c>
      <c r="E54" s="42"/>
      <c r="F54" s="45"/>
      <c r="G54" s="45"/>
      <c r="H54" s="45"/>
      <c r="I54" s="45"/>
      <c r="J54" s="45"/>
      <c r="K54" s="45"/>
      <c r="L54" s="45"/>
      <c r="M54" s="53"/>
      <c r="O54" s="27"/>
    </row>
    <row r="55" spans="1:15">
      <c r="A55" s="237"/>
      <c r="B55" s="237"/>
      <c r="C55" s="237"/>
      <c r="D55" s="237"/>
      <c r="E55" s="237"/>
      <c r="F55" s="237"/>
    </row>
  </sheetData>
  <mergeCells count="2">
    <mergeCell ref="A1:M1"/>
    <mergeCell ref="A55:F55"/>
  </mergeCells>
  <phoneticPr fontId="6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M32" sqref="M32"/>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20" t="s">
        <v>118</v>
      </c>
      <c r="B1" s="220"/>
      <c r="C1" s="220"/>
      <c r="D1" s="220"/>
      <c r="E1" s="220"/>
      <c r="F1" s="220"/>
      <c r="G1" s="220"/>
      <c r="H1" s="220"/>
      <c r="I1" s="220"/>
      <c r="J1" s="220"/>
      <c r="K1" s="220"/>
      <c r="L1" s="220"/>
      <c r="M1" s="220"/>
      <c r="N1" s="220"/>
      <c r="O1" s="220"/>
      <c r="P1" s="220"/>
      <c r="Q1" s="220"/>
      <c r="R1" s="220"/>
      <c r="S1" s="220"/>
    </row>
    <row r="2" spans="1:20" ht="22.5">
      <c r="A2" s="2"/>
      <c r="B2" s="2"/>
      <c r="C2" s="2"/>
      <c r="D2" s="2"/>
      <c r="E2" s="2"/>
      <c r="F2" s="2"/>
      <c r="G2" s="2"/>
      <c r="H2" s="2"/>
      <c r="I2" s="2"/>
      <c r="J2" s="2"/>
      <c r="K2" s="2"/>
      <c r="L2" s="21"/>
      <c r="M2" s="21"/>
      <c r="N2" s="2"/>
      <c r="O2" s="2"/>
      <c r="P2" s="2"/>
      <c r="Q2" s="2"/>
      <c r="R2" s="221" t="s">
        <v>55</v>
      </c>
      <c r="S2" s="221"/>
    </row>
    <row r="3" spans="1:20" ht="14.25" customHeight="1">
      <c r="A3" s="244" t="s">
        <v>37</v>
      </c>
      <c r="B3" s="238" t="s">
        <v>36</v>
      </c>
      <c r="C3" s="239"/>
      <c r="D3" s="240"/>
      <c r="E3" s="238" t="s">
        <v>41</v>
      </c>
      <c r="F3" s="239"/>
      <c r="G3" s="240"/>
      <c r="H3" s="241" t="s">
        <v>42</v>
      </c>
      <c r="I3" s="242"/>
      <c r="J3" s="243"/>
      <c r="K3" s="241" t="s">
        <v>43</v>
      </c>
      <c r="L3" s="242"/>
      <c r="M3" s="242"/>
      <c r="N3" s="238" t="s">
        <v>44</v>
      </c>
      <c r="O3" s="239"/>
      <c r="P3" s="240"/>
      <c r="Q3" s="238" t="s">
        <v>45</v>
      </c>
      <c r="R3" s="239"/>
      <c r="S3" s="239"/>
      <c r="T3" s="25"/>
    </row>
    <row r="4" spans="1:20" ht="28.5">
      <c r="A4" s="244"/>
      <c r="B4" s="4" t="s">
        <v>59</v>
      </c>
      <c r="C4" s="3" t="s">
        <v>119</v>
      </c>
      <c r="D4" s="5" t="s">
        <v>120</v>
      </c>
      <c r="E4" s="4" t="s">
        <v>59</v>
      </c>
      <c r="F4" s="3" t="s">
        <v>119</v>
      </c>
      <c r="G4" s="5" t="s">
        <v>120</v>
      </c>
      <c r="H4" s="4" t="s">
        <v>59</v>
      </c>
      <c r="I4" s="3" t="s">
        <v>119</v>
      </c>
      <c r="J4" s="5" t="s">
        <v>120</v>
      </c>
      <c r="K4" s="4" t="s">
        <v>59</v>
      </c>
      <c r="L4" s="3" t="s">
        <v>119</v>
      </c>
      <c r="M4" s="22" t="s">
        <v>120</v>
      </c>
      <c r="N4" s="4" t="s">
        <v>59</v>
      </c>
      <c r="O4" s="3" t="s">
        <v>119</v>
      </c>
      <c r="P4" s="5" t="s">
        <v>120</v>
      </c>
      <c r="Q4" s="4" t="s">
        <v>59</v>
      </c>
      <c r="R4" s="3" t="s">
        <v>119</v>
      </c>
      <c r="S4" s="22" t="s">
        <v>120</v>
      </c>
      <c r="T4" s="26"/>
    </row>
    <row r="5" spans="1:20">
      <c r="A5" s="6" t="s">
        <v>76</v>
      </c>
      <c r="B5" s="7">
        <v>331</v>
      </c>
      <c r="C5" s="8">
        <v>1236</v>
      </c>
      <c r="D5" s="8">
        <f>B5+C5</f>
        <v>1567</v>
      </c>
      <c r="E5" s="9">
        <v>42</v>
      </c>
      <c r="F5" s="8">
        <v>255</v>
      </c>
      <c r="G5" s="8">
        <f>E5+F5</f>
        <v>297</v>
      </c>
      <c r="H5" s="9">
        <v>43</v>
      </c>
      <c r="I5" s="8">
        <v>229</v>
      </c>
      <c r="J5" s="8">
        <f>H5+I5</f>
        <v>272</v>
      </c>
      <c r="K5" s="8">
        <v>10</v>
      </c>
      <c r="L5" s="8">
        <v>139</v>
      </c>
      <c r="M5" s="8">
        <f>K5+L5</f>
        <v>149</v>
      </c>
      <c r="N5" s="9">
        <v>156</v>
      </c>
      <c r="O5" s="8">
        <v>330</v>
      </c>
      <c r="P5" s="8">
        <f>N5+O5</f>
        <v>486</v>
      </c>
      <c r="Q5" s="9">
        <v>80</v>
      </c>
      <c r="R5" s="8">
        <v>283</v>
      </c>
      <c r="S5" s="8">
        <f>Q5+R5</f>
        <v>363</v>
      </c>
      <c r="T5" s="25"/>
    </row>
    <row r="6" spans="1:20">
      <c r="A6" s="10" t="s">
        <v>78</v>
      </c>
      <c r="B6" s="7">
        <v>103</v>
      </c>
      <c r="C6" s="11">
        <v>440</v>
      </c>
      <c r="D6" s="8">
        <f t="shared" ref="D6:D26" si="0">B6+C6</f>
        <v>543</v>
      </c>
      <c r="E6" s="12">
        <v>7</v>
      </c>
      <c r="F6" s="11">
        <v>89</v>
      </c>
      <c r="G6" s="8">
        <f t="shared" ref="G6:G26" si="1">E6+F6</f>
        <v>96</v>
      </c>
      <c r="H6" s="12">
        <v>7</v>
      </c>
      <c r="I6" s="11">
        <v>107</v>
      </c>
      <c r="J6" s="8">
        <f t="shared" ref="J6:J26" si="2">H6+I6</f>
        <v>114</v>
      </c>
      <c r="K6" s="11">
        <v>3</v>
      </c>
      <c r="L6" s="11">
        <v>80</v>
      </c>
      <c r="M6" s="8">
        <f t="shared" ref="M6:M26" si="3">K6+L6</f>
        <v>83</v>
      </c>
      <c r="N6" s="12">
        <v>46</v>
      </c>
      <c r="O6" s="11">
        <v>87</v>
      </c>
      <c r="P6" s="8">
        <f t="shared" ref="P6:P26" si="4">N6+O6</f>
        <v>133</v>
      </c>
      <c r="Q6" s="12">
        <v>40</v>
      </c>
      <c r="R6" s="11">
        <v>77</v>
      </c>
      <c r="S6" s="8">
        <f t="shared" ref="S6:S26" si="5">Q6+R6</f>
        <v>117</v>
      </c>
      <c r="T6" s="25"/>
    </row>
    <row r="7" spans="1:20">
      <c r="A7" s="10" t="s">
        <v>79</v>
      </c>
      <c r="B7" s="7">
        <v>4</v>
      </c>
      <c r="C7" s="11">
        <v>28</v>
      </c>
      <c r="D7" s="8">
        <f t="shared" si="0"/>
        <v>32</v>
      </c>
      <c r="E7" s="12">
        <v>1</v>
      </c>
      <c r="F7" s="11">
        <v>13</v>
      </c>
      <c r="G7" s="8">
        <f t="shared" si="1"/>
        <v>14</v>
      </c>
      <c r="H7" s="12">
        <v>0</v>
      </c>
      <c r="I7" s="11">
        <v>3</v>
      </c>
      <c r="J7" s="8">
        <f t="shared" si="2"/>
        <v>3</v>
      </c>
      <c r="K7" s="11">
        <v>1</v>
      </c>
      <c r="L7" s="11">
        <v>2</v>
      </c>
      <c r="M7" s="8">
        <f t="shared" si="3"/>
        <v>3</v>
      </c>
      <c r="N7" s="12">
        <v>1</v>
      </c>
      <c r="O7" s="11">
        <v>5</v>
      </c>
      <c r="P7" s="8">
        <f t="shared" si="4"/>
        <v>6</v>
      </c>
      <c r="Q7" s="12">
        <v>1</v>
      </c>
      <c r="R7" s="11">
        <v>5</v>
      </c>
      <c r="S7" s="8">
        <f t="shared" si="5"/>
        <v>6</v>
      </c>
      <c r="T7" s="25"/>
    </row>
    <row r="8" spans="1:20">
      <c r="A8" s="10" t="s">
        <v>80</v>
      </c>
      <c r="B8" s="7">
        <v>7</v>
      </c>
      <c r="C8" s="11">
        <v>16</v>
      </c>
      <c r="D8" s="8">
        <f t="shared" si="0"/>
        <v>23</v>
      </c>
      <c r="E8" s="12">
        <v>0</v>
      </c>
      <c r="F8" s="11">
        <v>4</v>
      </c>
      <c r="G8" s="8">
        <f t="shared" si="1"/>
        <v>4</v>
      </c>
      <c r="H8" s="12">
        <v>3</v>
      </c>
      <c r="I8" s="11">
        <v>2</v>
      </c>
      <c r="J8" s="8">
        <f t="shared" si="2"/>
        <v>5</v>
      </c>
      <c r="K8" s="11">
        <v>0</v>
      </c>
      <c r="L8" s="11">
        <v>0</v>
      </c>
      <c r="M8" s="8">
        <f t="shared" si="3"/>
        <v>0</v>
      </c>
      <c r="N8" s="12">
        <v>0</v>
      </c>
      <c r="O8" s="11">
        <v>6</v>
      </c>
      <c r="P8" s="8">
        <f t="shared" si="4"/>
        <v>6</v>
      </c>
      <c r="Q8" s="12">
        <v>4</v>
      </c>
      <c r="R8" s="11">
        <v>4</v>
      </c>
      <c r="S8" s="8">
        <f t="shared" si="5"/>
        <v>8</v>
      </c>
      <c r="T8" s="25"/>
    </row>
    <row r="9" spans="1:20">
      <c r="A9" s="10" t="s">
        <v>81</v>
      </c>
      <c r="B9" s="7">
        <v>13</v>
      </c>
      <c r="C9" s="11">
        <v>35</v>
      </c>
      <c r="D9" s="8">
        <f t="shared" si="0"/>
        <v>48</v>
      </c>
      <c r="E9" s="12">
        <v>0</v>
      </c>
      <c r="F9" s="11">
        <v>1</v>
      </c>
      <c r="G9" s="8">
        <f t="shared" si="1"/>
        <v>1</v>
      </c>
      <c r="H9" s="12">
        <v>1</v>
      </c>
      <c r="I9" s="11">
        <v>11</v>
      </c>
      <c r="J9" s="8">
        <f t="shared" si="2"/>
        <v>12</v>
      </c>
      <c r="K9" s="11">
        <v>0</v>
      </c>
      <c r="L9" s="11">
        <v>4</v>
      </c>
      <c r="M9" s="8">
        <f t="shared" si="3"/>
        <v>4</v>
      </c>
      <c r="N9" s="12">
        <v>10</v>
      </c>
      <c r="O9" s="11">
        <v>9</v>
      </c>
      <c r="P9" s="8">
        <f t="shared" si="4"/>
        <v>19</v>
      </c>
      <c r="Q9" s="12">
        <v>2</v>
      </c>
      <c r="R9" s="11">
        <v>10</v>
      </c>
      <c r="S9" s="8">
        <f t="shared" si="5"/>
        <v>12</v>
      </c>
      <c r="T9" s="25"/>
    </row>
    <row r="10" spans="1:20">
      <c r="A10" s="10" t="s">
        <v>82</v>
      </c>
      <c r="B10" s="7">
        <v>12</v>
      </c>
      <c r="C10" s="11">
        <v>76</v>
      </c>
      <c r="D10" s="8">
        <f t="shared" si="0"/>
        <v>88</v>
      </c>
      <c r="E10" s="12">
        <v>2</v>
      </c>
      <c r="F10" s="11">
        <v>43</v>
      </c>
      <c r="G10" s="8">
        <f t="shared" si="1"/>
        <v>45</v>
      </c>
      <c r="H10" s="12">
        <v>1</v>
      </c>
      <c r="I10" s="11">
        <v>15</v>
      </c>
      <c r="J10" s="8">
        <f t="shared" si="2"/>
        <v>16</v>
      </c>
      <c r="K10" s="11">
        <v>0</v>
      </c>
      <c r="L10" s="11">
        <v>3</v>
      </c>
      <c r="M10" s="8">
        <f t="shared" si="3"/>
        <v>3</v>
      </c>
      <c r="N10" s="12">
        <v>7</v>
      </c>
      <c r="O10" s="11">
        <v>3</v>
      </c>
      <c r="P10" s="8">
        <f t="shared" si="4"/>
        <v>10</v>
      </c>
      <c r="Q10" s="12">
        <v>2</v>
      </c>
      <c r="R10" s="11">
        <v>12</v>
      </c>
      <c r="S10" s="8">
        <f t="shared" si="5"/>
        <v>14</v>
      </c>
      <c r="T10" s="25"/>
    </row>
    <row r="11" spans="1:20">
      <c r="A11" s="10" t="s">
        <v>83</v>
      </c>
      <c r="B11" s="7">
        <v>39</v>
      </c>
      <c r="C11" s="11">
        <v>115</v>
      </c>
      <c r="D11" s="8">
        <f t="shared" si="0"/>
        <v>154</v>
      </c>
      <c r="E11" s="12">
        <v>1</v>
      </c>
      <c r="F11" s="11">
        <v>6</v>
      </c>
      <c r="G11" s="8">
        <f t="shared" si="1"/>
        <v>7</v>
      </c>
      <c r="H11" s="12">
        <v>4</v>
      </c>
      <c r="I11" s="11">
        <v>8</v>
      </c>
      <c r="J11" s="8">
        <f t="shared" si="2"/>
        <v>12</v>
      </c>
      <c r="K11" s="11">
        <v>2</v>
      </c>
      <c r="L11" s="11">
        <v>7</v>
      </c>
      <c r="M11" s="8">
        <f t="shared" si="3"/>
        <v>9</v>
      </c>
      <c r="N11" s="12">
        <v>30</v>
      </c>
      <c r="O11" s="11">
        <v>62</v>
      </c>
      <c r="P11" s="8">
        <f t="shared" si="4"/>
        <v>92</v>
      </c>
      <c r="Q11" s="12">
        <v>2</v>
      </c>
      <c r="R11" s="11">
        <v>32</v>
      </c>
      <c r="S11" s="8">
        <f t="shared" si="5"/>
        <v>34</v>
      </c>
      <c r="T11" s="25"/>
    </row>
    <row r="12" spans="1:20" s="177" customFormat="1">
      <c r="A12" s="13" t="s">
        <v>31</v>
      </c>
      <c r="B12" s="183">
        <v>15</v>
      </c>
      <c r="C12" s="14">
        <v>49</v>
      </c>
      <c r="D12" s="184">
        <f t="shared" si="0"/>
        <v>64</v>
      </c>
      <c r="E12" s="15">
        <v>6</v>
      </c>
      <c r="F12" s="14">
        <v>10</v>
      </c>
      <c r="G12" s="184">
        <f t="shared" si="1"/>
        <v>16</v>
      </c>
      <c r="H12" s="15">
        <v>2</v>
      </c>
      <c r="I12" s="14">
        <v>7</v>
      </c>
      <c r="J12" s="184">
        <f t="shared" si="2"/>
        <v>9</v>
      </c>
      <c r="K12" s="14">
        <v>0</v>
      </c>
      <c r="L12" s="14">
        <v>5</v>
      </c>
      <c r="M12" s="184">
        <f t="shared" si="3"/>
        <v>5</v>
      </c>
      <c r="N12" s="15">
        <v>4</v>
      </c>
      <c r="O12" s="14">
        <v>22</v>
      </c>
      <c r="P12" s="184">
        <f t="shared" si="4"/>
        <v>26</v>
      </c>
      <c r="Q12" s="15">
        <v>3</v>
      </c>
      <c r="R12" s="14">
        <v>5</v>
      </c>
      <c r="S12" s="184">
        <f t="shared" si="5"/>
        <v>8</v>
      </c>
      <c r="T12" s="185"/>
    </row>
    <row r="13" spans="1:20">
      <c r="A13" s="10" t="s">
        <v>84</v>
      </c>
      <c r="B13" s="7">
        <v>4</v>
      </c>
      <c r="C13" s="11">
        <v>37</v>
      </c>
      <c r="D13" s="8">
        <f t="shared" si="0"/>
        <v>41</v>
      </c>
      <c r="E13" s="12">
        <v>3</v>
      </c>
      <c r="F13" s="11">
        <v>12</v>
      </c>
      <c r="G13" s="8">
        <f t="shared" si="1"/>
        <v>15</v>
      </c>
      <c r="H13" s="12">
        <v>0</v>
      </c>
      <c r="I13" s="11">
        <v>5</v>
      </c>
      <c r="J13" s="8">
        <f t="shared" si="2"/>
        <v>5</v>
      </c>
      <c r="K13" s="11">
        <v>0</v>
      </c>
      <c r="L13" s="11">
        <v>6</v>
      </c>
      <c r="M13" s="8">
        <f t="shared" si="3"/>
        <v>6</v>
      </c>
      <c r="N13" s="12">
        <v>1</v>
      </c>
      <c r="O13" s="11">
        <v>8</v>
      </c>
      <c r="P13" s="8">
        <f t="shared" si="4"/>
        <v>9</v>
      </c>
      <c r="Q13" s="12">
        <v>0</v>
      </c>
      <c r="R13" s="11">
        <v>6</v>
      </c>
      <c r="S13" s="8">
        <f t="shared" si="5"/>
        <v>6</v>
      </c>
      <c r="T13" s="25"/>
    </row>
    <row r="14" spans="1:20">
      <c r="A14" s="10" t="s">
        <v>85</v>
      </c>
      <c r="B14" s="7">
        <v>6</v>
      </c>
      <c r="C14" s="11">
        <v>20</v>
      </c>
      <c r="D14" s="8">
        <f t="shared" si="0"/>
        <v>26</v>
      </c>
      <c r="E14" s="12">
        <v>3</v>
      </c>
      <c r="F14" s="11">
        <v>1</v>
      </c>
      <c r="G14" s="8">
        <f t="shared" si="1"/>
        <v>4</v>
      </c>
      <c r="H14" s="12">
        <v>0</v>
      </c>
      <c r="I14" s="11">
        <v>3</v>
      </c>
      <c r="J14" s="8">
        <f t="shared" si="2"/>
        <v>3</v>
      </c>
      <c r="K14" s="11">
        <v>0</v>
      </c>
      <c r="L14" s="11">
        <v>0</v>
      </c>
      <c r="M14" s="8">
        <f t="shared" si="3"/>
        <v>0</v>
      </c>
      <c r="N14" s="12">
        <v>1</v>
      </c>
      <c r="O14" s="11">
        <v>6</v>
      </c>
      <c r="P14" s="8">
        <f t="shared" si="4"/>
        <v>7</v>
      </c>
      <c r="Q14" s="12">
        <v>2</v>
      </c>
      <c r="R14" s="11">
        <v>10</v>
      </c>
      <c r="S14" s="8">
        <f t="shared" si="5"/>
        <v>12</v>
      </c>
      <c r="T14" s="25"/>
    </row>
    <row r="15" spans="1:20">
      <c r="A15" s="10" t="s">
        <v>86</v>
      </c>
      <c r="B15" s="7">
        <v>6</v>
      </c>
      <c r="C15" s="11">
        <v>22</v>
      </c>
      <c r="D15" s="8">
        <f t="shared" si="0"/>
        <v>28</v>
      </c>
      <c r="E15" s="12">
        <v>0</v>
      </c>
      <c r="F15" s="11">
        <v>2</v>
      </c>
      <c r="G15" s="8">
        <f t="shared" si="1"/>
        <v>2</v>
      </c>
      <c r="H15" s="12">
        <v>0</v>
      </c>
      <c r="I15" s="11">
        <v>8</v>
      </c>
      <c r="J15" s="8">
        <f t="shared" si="2"/>
        <v>8</v>
      </c>
      <c r="K15" s="11">
        <v>0</v>
      </c>
      <c r="L15" s="11">
        <v>0</v>
      </c>
      <c r="M15" s="8">
        <f t="shared" si="3"/>
        <v>0</v>
      </c>
      <c r="N15" s="12">
        <v>5</v>
      </c>
      <c r="O15" s="11">
        <v>5</v>
      </c>
      <c r="P15" s="8">
        <f t="shared" si="4"/>
        <v>10</v>
      </c>
      <c r="Q15" s="12">
        <v>1</v>
      </c>
      <c r="R15" s="11">
        <v>7</v>
      </c>
      <c r="S15" s="8">
        <f t="shared" si="5"/>
        <v>8</v>
      </c>
      <c r="T15" s="25"/>
    </row>
    <row r="16" spans="1:20">
      <c r="A16" s="10" t="s">
        <v>32</v>
      </c>
      <c r="B16" s="7">
        <v>17</v>
      </c>
      <c r="C16" s="11">
        <v>53</v>
      </c>
      <c r="D16" s="8">
        <f t="shared" si="0"/>
        <v>70</v>
      </c>
      <c r="E16" s="12">
        <v>0</v>
      </c>
      <c r="F16" s="11">
        <v>1</v>
      </c>
      <c r="G16" s="8">
        <f t="shared" si="1"/>
        <v>1</v>
      </c>
      <c r="H16" s="12">
        <v>1</v>
      </c>
      <c r="I16" s="11">
        <v>2</v>
      </c>
      <c r="J16" s="8">
        <f t="shared" si="2"/>
        <v>3</v>
      </c>
      <c r="K16" s="11">
        <v>1</v>
      </c>
      <c r="L16" s="11">
        <v>1</v>
      </c>
      <c r="M16" s="8">
        <f t="shared" si="3"/>
        <v>2</v>
      </c>
      <c r="N16" s="12">
        <v>13</v>
      </c>
      <c r="O16" s="11">
        <v>21</v>
      </c>
      <c r="P16" s="8">
        <f t="shared" si="4"/>
        <v>34</v>
      </c>
      <c r="Q16" s="12">
        <v>2</v>
      </c>
      <c r="R16" s="11">
        <v>28</v>
      </c>
      <c r="S16" s="8">
        <f t="shared" si="5"/>
        <v>30</v>
      </c>
      <c r="T16" s="25"/>
    </row>
    <row r="17" spans="1:20">
      <c r="A17" s="10" t="s">
        <v>87</v>
      </c>
      <c r="B17" s="7">
        <v>10</v>
      </c>
      <c r="C17" s="11">
        <v>61</v>
      </c>
      <c r="D17" s="8">
        <f t="shared" si="0"/>
        <v>71</v>
      </c>
      <c r="E17" s="12">
        <v>1</v>
      </c>
      <c r="F17" s="11">
        <v>16</v>
      </c>
      <c r="G17" s="8">
        <f t="shared" si="1"/>
        <v>17</v>
      </c>
      <c r="H17" s="12">
        <v>0</v>
      </c>
      <c r="I17" s="11">
        <v>3</v>
      </c>
      <c r="J17" s="8">
        <f t="shared" si="2"/>
        <v>3</v>
      </c>
      <c r="K17" s="11">
        <v>0</v>
      </c>
      <c r="L17" s="11">
        <v>4</v>
      </c>
      <c r="M17" s="8">
        <f t="shared" si="3"/>
        <v>4</v>
      </c>
      <c r="N17" s="12">
        <v>7</v>
      </c>
      <c r="O17" s="11">
        <v>24</v>
      </c>
      <c r="P17" s="8">
        <f t="shared" si="4"/>
        <v>31</v>
      </c>
      <c r="Q17" s="12">
        <v>2</v>
      </c>
      <c r="R17" s="11">
        <v>14</v>
      </c>
      <c r="S17" s="8">
        <f t="shared" si="5"/>
        <v>16</v>
      </c>
      <c r="T17" s="25"/>
    </row>
    <row r="18" spans="1:20">
      <c r="A18" s="10" t="s">
        <v>88</v>
      </c>
      <c r="B18" s="7">
        <v>21</v>
      </c>
      <c r="C18" s="11">
        <v>98</v>
      </c>
      <c r="D18" s="8">
        <f t="shared" si="0"/>
        <v>119</v>
      </c>
      <c r="E18" s="12">
        <v>3</v>
      </c>
      <c r="F18" s="11">
        <v>9</v>
      </c>
      <c r="G18" s="8">
        <f t="shared" si="1"/>
        <v>12</v>
      </c>
      <c r="H18" s="12">
        <v>9</v>
      </c>
      <c r="I18" s="11">
        <v>37</v>
      </c>
      <c r="J18" s="8">
        <f t="shared" si="2"/>
        <v>46</v>
      </c>
      <c r="K18" s="11">
        <v>0</v>
      </c>
      <c r="L18" s="11">
        <v>13</v>
      </c>
      <c r="M18" s="8">
        <f t="shared" si="3"/>
        <v>13</v>
      </c>
      <c r="N18" s="12">
        <v>6</v>
      </c>
      <c r="O18" s="11">
        <v>21</v>
      </c>
      <c r="P18" s="8">
        <f t="shared" si="4"/>
        <v>27</v>
      </c>
      <c r="Q18" s="12">
        <v>3</v>
      </c>
      <c r="R18" s="11">
        <v>18</v>
      </c>
      <c r="S18" s="8">
        <f t="shared" si="5"/>
        <v>21</v>
      </c>
      <c r="T18" s="25"/>
    </row>
    <row r="19" spans="1:20">
      <c r="A19" s="10" t="s">
        <v>33</v>
      </c>
      <c r="B19" s="7">
        <v>17</v>
      </c>
      <c r="C19" s="11">
        <v>34</v>
      </c>
      <c r="D19" s="8">
        <f t="shared" si="0"/>
        <v>51</v>
      </c>
      <c r="E19" s="12">
        <v>3</v>
      </c>
      <c r="F19" s="11">
        <v>7</v>
      </c>
      <c r="G19" s="8">
        <f t="shared" si="1"/>
        <v>10</v>
      </c>
      <c r="H19" s="12">
        <v>5</v>
      </c>
      <c r="I19" s="11">
        <v>7</v>
      </c>
      <c r="J19" s="8">
        <f t="shared" si="2"/>
        <v>12</v>
      </c>
      <c r="K19" s="11">
        <v>0</v>
      </c>
      <c r="L19" s="11">
        <v>0</v>
      </c>
      <c r="M19" s="8">
        <f t="shared" si="3"/>
        <v>0</v>
      </c>
      <c r="N19" s="12">
        <v>7</v>
      </c>
      <c r="O19" s="11">
        <v>9</v>
      </c>
      <c r="P19" s="8">
        <f t="shared" si="4"/>
        <v>16</v>
      </c>
      <c r="Q19" s="12">
        <v>2</v>
      </c>
      <c r="R19" s="11">
        <v>11</v>
      </c>
      <c r="S19" s="8">
        <f t="shared" si="5"/>
        <v>13</v>
      </c>
      <c r="T19" s="25"/>
    </row>
    <row r="20" spans="1:20" s="1" customFormat="1">
      <c r="A20" s="10" t="s">
        <v>34</v>
      </c>
      <c r="B20" s="7">
        <v>20</v>
      </c>
      <c r="C20" s="16">
        <v>49</v>
      </c>
      <c r="D20" s="8">
        <f t="shared" si="0"/>
        <v>69</v>
      </c>
      <c r="E20" s="17">
        <v>6</v>
      </c>
      <c r="F20" s="16">
        <v>25</v>
      </c>
      <c r="G20" s="8">
        <f t="shared" si="1"/>
        <v>31</v>
      </c>
      <c r="H20" s="17">
        <v>5</v>
      </c>
      <c r="I20" s="16">
        <v>0</v>
      </c>
      <c r="J20" s="8">
        <f t="shared" si="2"/>
        <v>5</v>
      </c>
      <c r="K20" s="16">
        <v>2</v>
      </c>
      <c r="L20" s="16">
        <v>3</v>
      </c>
      <c r="M20" s="8">
        <f t="shared" si="3"/>
        <v>5</v>
      </c>
      <c r="N20" s="17">
        <v>3</v>
      </c>
      <c r="O20" s="16">
        <v>14</v>
      </c>
      <c r="P20" s="8">
        <f t="shared" si="4"/>
        <v>17</v>
      </c>
      <c r="Q20" s="17">
        <v>4</v>
      </c>
      <c r="R20" s="16">
        <v>7</v>
      </c>
      <c r="S20" s="8">
        <f t="shared" si="5"/>
        <v>11</v>
      </c>
      <c r="T20" s="25"/>
    </row>
    <row r="21" spans="1:20">
      <c r="A21" s="10" t="s">
        <v>89</v>
      </c>
      <c r="B21" s="7">
        <v>9</v>
      </c>
      <c r="C21" s="11">
        <v>21</v>
      </c>
      <c r="D21" s="8">
        <f t="shared" si="0"/>
        <v>30</v>
      </c>
      <c r="E21" s="12">
        <v>3</v>
      </c>
      <c r="F21" s="11">
        <v>6</v>
      </c>
      <c r="G21" s="8">
        <f t="shared" si="1"/>
        <v>9</v>
      </c>
      <c r="H21" s="12">
        <v>2</v>
      </c>
      <c r="I21" s="11">
        <v>4</v>
      </c>
      <c r="J21" s="8">
        <f t="shared" si="2"/>
        <v>6</v>
      </c>
      <c r="K21" s="11">
        <v>1</v>
      </c>
      <c r="L21" s="11">
        <v>0</v>
      </c>
      <c r="M21" s="8">
        <f t="shared" si="3"/>
        <v>1</v>
      </c>
      <c r="N21" s="12">
        <v>2</v>
      </c>
      <c r="O21" s="11">
        <v>4</v>
      </c>
      <c r="P21" s="8">
        <f t="shared" si="4"/>
        <v>6</v>
      </c>
      <c r="Q21" s="12">
        <v>1</v>
      </c>
      <c r="R21" s="11">
        <v>7</v>
      </c>
      <c r="S21" s="8">
        <f t="shared" si="5"/>
        <v>8</v>
      </c>
      <c r="T21" s="25"/>
    </row>
    <row r="22" spans="1:20">
      <c r="A22" s="10" t="s">
        <v>35</v>
      </c>
      <c r="B22" s="7">
        <v>3</v>
      </c>
      <c r="C22" s="11">
        <v>20</v>
      </c>
      <c r="D22" s="8">
        <f t="shared" si="0"/>
        <v>23</v>
      </c>
      <c r="E22" s="12">
        <v>0</v>
      </c>
      <c r="F22" s="11">
        <v>5</v>
      </c>
      <c r="G22" s="8">
        <f t="shared" si="1"/>
        <v>5</v>
      </c>
      <c r="H22" s="12">
        <v>0</v>
      </c>
      <c r="I22" s="11">
        <v>3</v>
      </c>
      <c r="J22" s="8">
        <f t="shared" si="2"/>
        <v>3</v>
      </c>
      <c r="K22" s="11">
        <v>0</v>
      </c>
      <c r="L22" s="11">
        <v>1</v>
      </c>
      <c r="M22" s="8">
        <f t="shared" si="3"/>
        <v>1</v>
      </c>
      <c r="N22" s="12">
        <v>1</v>
      </c>
      <c r="O22" s="11">
        <v>3</v>
      </c>
      <c r="P22" s="8">
        <f t="shared" si="4"/>
        <v>4</v>
      </c>
      <c r="Q22" s="12">
        <v>2</v>
      </c>
      <c r="R22" s="11">
        <v>8</v>
      </c>
      <c r="S22" s="8">
        <f t="shared" si="5"/>
        <v>10</v>
      </c>
      <c r="T22" s="25"/>
    </row>
    <row r="23" spans="1:20">
      <c r="A23" s="10" t="s">
        <v>90</v>
      </c>
      <c r="B23" s="7">
        <v>6</v>
      </c>
      <c r="C23" s="11">
        <v>20</v>
      </c>
      <c r="D23" s="8">
        <f t="shared" si="0"/>
        <v>26</v>
      </c>
      <c r="E23" s="12">
        <v>2</v>
      </c>
      <c r="F23" s="11">
        <v>4</v>
      </c>
      <c r="G23" s="8">
        <f t="shared" si="1"/>
        <v>6</v>
      </c>
      <c r="H23" s="12">
        <v>0</v>
      </c>
      <c r="I23" s="11">
        <v>1</v>
      </c>
      <c r="J23" s="8">
        <f t="shared" si="2"/>
        <v>1</v>
      </c>
      <c r="K23" s="11">
        <v>0</v>
      </c>
      <c r="L23" s="11">
        <v>2</v>
      </c>
      <c r="M23" s="8">
        <f t="shared" si="3"/>
        <v>2</v>
      </c>
      <c r="N23" s="12">
        <v>1</v>
      </c>
      <c r="O23" s="11">
        <v>4</v>
      </c>
      <c r="P23" s="8">
        <f t="shared" si="4"/>
        <v>5</v>
      </c>
      <c r="Q23" s="12">
        <v>3</v>
      </c>
      <c r="R23" s="11">
        <v>9</v>
      </c>
      <c r="S23" s="8">
        <f t="shared" si="5"/>
        <v>12</v>
      </c>
      <c r="T23" s="25"/>
    </row>
    <row r="24" spans="1:20">
      <c r="A24" s="10" t="s">
        <v>91</v>
      </c>
      <c r="B24" s="7">
        <v>4</v>
      </c>
      <c r="C24" s="11">
        <v>11</v>
      </c>
      <c r="D24" s="8">
        <f t="shared" si="0"/>
        <v>15</v>
      </c>
      <c r="E24" s="12">
        <v>0</v>
      </c>
      <c r="F24" s="11">
        <v>0</v>
      </c>
      <c r="G24" s="8">
        <f t="shared" si="1"/>
        <v>0</v>
      </c>
      <c r="H24" s="12">
        <v>1</v>
      </c>
      <c r="I24" s="11">
        <v>1</v>
      </c>
      <c r="J24" s="8">
        <f t="shared" si="2"/>
        <v>2</v>
      </c>
      <c r="K24" s="11">
        <v>0</v>
      </c>
      <c r="L24" s="11">
        <v>1</v>
      </c>
      <c r="M24" s="8">
        <f t="shared" si="3"/>
        <v>1</v>
      </c>
      <c r="N24" s="12">
        <v>1</v>
      </c>
      <c r="O24" s="11">
        <v>6</v>
      </c>
      <c r="P24" s="8">
        <f t="shared" si="4"/>
        <v>7</v>
      </c>
      <c r="Q24" s="12">
        <v>2</v>
      </c>
      <c r="R24" s="11">
        <v>3</v>
      </c>
      <c r="S24" s="8">
        <f t="shared" si="5"/>
        <v>5</v>
      </c>
      <c r="T24" s="25"/>
    </row>
    <row r="25" spans="1:20">
      <c r="A25" s="10" t="s">
        <v>92</v>
      </c>
      <c r="B25" s="7">
        <v>2</v>
      </c>
      <c r="C25" s="11">
        <v>4</v>
      </c>
      <c r="D25" s="8">
        <f t="shared" si="0"/>
        <v>6</v>
      </c>
      <c r="E25" s="12">
        <v>0</v>
      </c>
      <c r="F25" s="11">
        <v>0</v>
      </c>
      <c r="G25" s="8">
        <f t="shared" si="1"/>
        <v>0</v>
      </c>
      <c r="H25" s="12">
        <v>0</v>
      </c>
      <c r="I25" s="11">
        <v>0</v>
      </c>
      <c r="J25" s="8">
        <f t="shared" si="2"/>
        <v>0</v>
      </c>
      <c r="K25" s="11">
        <v>0</v>
      </c>
      <c r="L25" s="11">
        <v>0</v>
      </c>
      <c r="M25" s="8">
        <f t="shared" si="3"/>
        <v>0</v>
      </c>
      <c r="N25" s="12">
        <v>1</v>
      </c>
      <c r="O25" s="11">
        <v>3</v>
      </c>
      <c r="P25" s="8">
        <f t="shared" si="4"/>
        <v>4</v>
      </c>
      <c r="Q25" s="12">
        <v>1</v>
      </c>
      <c r="R25" s="11">
        <v>1</v>
      </c>
      <c r="S25" s="8">
        <f t="shared" si="5"/>
        <v>2</v>
      </c>
      <c r="T25" s="25"/>
    </row>
    <row r="26" spans="1:20">
      <c r="A26" s="18" t="s">
        <v>93</v>
      </c>
      <c r="B26" s="7">
        <v>13</v>
      </c>
      <c r="C26" s="19">
        <v>27</v>
      </c>
      <c r="D26" s="8">
        <f t="shared" si="0"/>
        <v>40</v>
      </c>
      <c r="E26" s="20">
        <v>1</v>
      </c>
      <c r="F26" s="19">
        <v>1</v>
      </c>
      <c r="G26" s="8">
        <f t="shared" si="1"/>
        <v>2</v>
      </c>
      <c r="H26" s="20">
        <v>2</v>
      </c>
      <c r="I26" s="19">
        <v>2</v>
      </c>
      <c r="J26" s="8">
        <f t="shared" si="2"/>
        <v>4</v>
      </c>
      <c r="K26" s="19">
        <v>0</v>
      </c>
      <c r="L26" s="19">
        <v>7</v>
      </c>
      <c r="M26" s="8">
        <f t="shared" si="3"/>
        <v>7</v>
      </c>
      <c r="N26" s="20">
        <v>9</v>
      </c>
      <c r="O26" s="19">
        <v>8</v>
      </c>
      <c r="P26" s="8">
        <f t="shared" si="4"/>
        <v>17</v>
      </c>
      <c r="Q26" s="20">
        <v>1</v>
      </c>
      <c r="R26" s="19">
        <v>9</v>
      </c>
      <c r="S26" s="8">
        <f t="shared" si="5"/>
        <v>10</v>
      </c>
      <c r="T26" s="25"/>
    </row>
    <row r="27" spans="1:20">
      <c r="K27" s="23"/>
      <c r="T27" s="1"/>
    </row>
    <row r="28" spans="1:20">
      <c r="T28" s="1"/>
    </row>
    <row r="29" spans="1:20">
      <c r="T29" s="1"/>
    </row>
    <row r="30" spans="1:20">
      <c r="T30" s="1"/>
    </row>
    <row r="31" spans="1:20">
      <c r="T31" s="1"/>
    </row>
    <row r="32" spans="1:20">
      <c r="T32" s="1"/>
    </row>
  </sheetData>
  <mergeCells count="9">
    <mergeCell ref="A1:S1"/>
    <mergeCell ref="R2:S2"/>
    <mergeCell ref="B3:D3"/>
    <mergeCell ref="E3:G3"/>
    <mergeCell ref="H3:J3"/>
    <mergeCell ref="K3:M3"/>
    <mergeCell ref="N3:P3"/>
    <mergeCell ref="Q3:S3"/>
    <mergeCell ref="A3:A4"/>
  </mergeCells>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分行业四上单位入库台账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2021-06-28T02:27:37Z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674A1A0FBAD348D3B7992A724AD1762C</vt:lpwstr>
  </property>
</Properties>
</file>